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lukas\Nextcloud\FSM intern\Erfassungsgemeinschaft\"/>
    </mc:Choice>
  </mc:AlternateContent>
  <xr:revisionPtr revIDLastSave="0" documentId="8_{DC8AD11E-E602-44D0-AC97-D8CA4BF37877}" xr6:coauthVersionLast="47" xr6:coauthVersionMax="47" xr10:uidLastSave="{00000000-0000-0000-0000-000000000000}"/>
  <workbookProtection workbookAlgorithmName="SHA-512" workbookHashValue="rYuo9Qy+dAaraVLJdbMimKLorsnU7hWmOI6o9I1XsBnOw3XJK1LlmEGNKunhABfeQJq/FTI9zNX5sREEFFfwdQ==" workbookSaltValue="araguld3jxB9OFUgyYJDrw==" workbookSpinCount="100000" lockStructure="1"/>
  <bookViews>
    <workbookView xWindow="4470" yWindow="510" windowWidth="23490" windowHeight="18930" tabRatio="742" xr2:uid="{00000000-000D-0000-FFFF-FFFF00000000}"/>
  </bookViews>
  <sheets>
    <sheet name="Verwendungshinweise" sheetId="8" r:id="rId1"/>
    <sheet name="Allgemeine Informationen" sheetId="2" r:id="rId2"/>
    <sheet name="Übersicht" sheetId="3" r:id="rId3"/>
    <sheet name="Kauf, Leasing, etc" sheetId="1" r:id="rId4"/>
    <sheet name="ÖPV" sheetId="4" r:id="rId5"/>
    <sheet name="Spezielle DL" sheetId="5" r:id="rId6"/>
    <sheet name="Nachrüstung" sheetId="6" r:id="rId7"/>
    <sheet name="Dropdowns" sheetId="7" state="hidden" r:id="rId8"/>
    <sheet name="Logik" sheetId="9"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6" l="1"/>
  <c r="I27" i="6"/>
  <c r="I26" i="6"/>
  <c r="I25" i="6"/>
  <c r="K27" i="5"/>
  <c r="K26" i="5"/>
  <c r="K25" i="5"/>
  <c r="J28" i="5"/>
  <c r="J27" i="5"/>
  <c r="J26" i="5"/>
  <c r="J25" i="5"/>
  <c r="J27" i="4"/>
  <c r="J26" i="4"/>
  <c r="J25" i="4"/>
  <c r="I28" i="4"/>
  <c r="I27" i="4"/>
  <c r="I26" i="4"/>
  <c r="I25" i="4"/>
  <c r="I29" i="1" l="1"/>
  <c r="J28" i="1"/>
  <c r="J27" i="1"/>
  <c r="J26" i="1"/>
  <c r="I28" i="1"/>
  <c r="I27" i="1"/>
  <c r="I26" i="1"/>
  <c r="H12" i="3" l="1"/>
  <c r="J6" i="3"/>
  <c r="J8" i="3"/>
  <c r="J10" i="3"/>
  <c r="H8" i="3"/>
  <c r="F10" i="3"/>
  <c r="F6" i="3"/>
  <c r="M12" i="3" l="1"/>
  <c r="A4" i="9" s="1"/>
  <c r="H6" i="3"/>
  <c r="H10" i="3"/>
  <c r="M10" i="3" s="1"/>
  <c r="A3" i="9" s="1"/>
  <c r="F8" i="3"/>
  <c r="C43" i="3" l="1"/>
  <c r="M6" i="3"/>
  <c r="A1" i="9" s="1"/>
  <c r="M8" i="3"/>
  <c r="A2" i="9" s="1"/>
  <c r="E1" i="9" l="1"/>
  <c r="C1" i="9"/>
  <c r="C2" i="9"/>
  <c r="C3"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Kromer Florian (BCC.EK)</author>
  </authors>
  <commentList>
    <comment ref="C20" authorId="0" shapeId="0" xr:uid="{1A0F5E05-4F69-436F-A67A-BBC5F444E45A}">
      <text>
        <r>
          <rPr>
            <sz val="9"/>
            <color indexed="81"/>
            <rFont val="Segoe UI"/>
            <family val="2"/>
          </rPr>
          <t xml:space="preserve">Zu den Fahrzeugklassen siehe Art 4 der VO (EU) 218/858:
</t>
        </r>
        <r>
          <rPr>
            <b/>
            <sz val="9"/>
            <color indexed="81"/>
            <rFont val="Segoe UI"/>
            <family val="2"/>
          </rPr>
          <t>Klasse M</t>
        </r>
        <r>
          <rPr>
            <sz val="9"/>
            <color indexed="81"/>
            <rFont val="Segoe UI"/>
            <family val="2"/>
          </rPr>
          <t xml:space="preserve"> umfasst vorwiegend für die Beförderung von Personen und deren Gepäck ausgelegte und gebaute Kraftfahrzeuge, unterteilt in:
- Klasse M1 : Kraftfahrzeuge mit höchstens acht Sitzplätzen zusätzlich zum Fahrersitz und ohne Stehplätze, unabhängig davon, ob die Anzahl der Sitzplätze auf den Fahrersitz beschränkt ist;
- Klasse M2 : Kraftfahrzeuge mit mehr als acht Sitzplätzen zusätzlich zum Fahrersitz und mit einer Gesamtmasse von höchstens 5 Tonnen, unabhängig davon, ob diese Fahrzeuge über Stehplätze verfügen, und
- Klasse M3 : Kraftfahrzeuge mit mehr als acht Sitzplätzen zusätzlich zum Fahrersitz und mit einer Gesamtmasse über 5 Tonnen, unabhängig davon, ob diese Fahrzeuge über Stehplätze verfügen.
</t>
        </r>
        <r>
          <rPr>
            <b/>
            <sz val="9"/>
            <color indexed="81"/>
            <rFont val="Segoe UI"/>
            <family val="2"/>
          </rPr>
          <t xml:space="preserve">Klasse N </t>
        </r>
        <r>
          <rPr>
            <sz val="9"/>
            <color indexed="81"/>
            <rFont val="Segoe UI"/>
            <family val="2"/>
          </rPr>
          <t>umfasst vorwiegend für die Beförderung von Gütern ausgelegte und gebaute Kraftfahrzeuge, unterteilt in:
- Klasse N1 : Kraftfahrzeuge mit einer zulässigen Gesamtmasse von höchstens 3,5 Tonnen;
- Klasse N2 : Kraftfahrzeuge mit einer zulässigen Gesamtmasse über 3,5 Tonnen bis höchstens 12 Tonnen und
- Klasse N3 : Kraftfahrzeuge mit einer zulässigen Gesamtmasse über 12 Tonnen;</t>
        </r>
      </text>
    </comment>
    <comment ref="C21" authorId="0" shapeId="0" xr:uid="{36AFE974-E4AB-4EDD-AE2B-672918A7AE0E}">
      <text>
        <r>
          <rPr>
            <sz val="9"/>
            <color indexed="81"/>
            <rFont val="Segoe UI"/>
            <family val="2"/>
          </rPr>
          <t xml:space="preserve">In den Oberschwellenbereich fallen Beschaffungen von Liefer- und Dienstleistungen, die die folgenden </t>
        </r>
        <r>
          <rPr>
            <b/>
            <sz val="9"/>
            <color indexed="81"/>
            <rFont val="Segoe UI"/>
            <family val="2"/>
          </rPr>
          <t>Schwellenwerte erreichen oder überschreiten</t>
        </r>
        <r>
          <rPr>
            <sz val="9"/>
            <color indexed="81"/>
            <rFont val="Segoe UI"/>
            <family val="2"/>
          </rPr>
          <t>: 
- Bei zentralen öffentlichen Auftraggebern: EUR 144.000
- Bei "klassischen" öffentlichen Auftraggebern: EUR 221.000
- Bei Sektorenauftraggebern: EUR 443.000</t>
        </r>
      </text>
    </comment>
    <comment ref="G25" authorId="0" shapeId="0" xr:uid="{F4D3458A-D73A-4F1C-927D-077A30075329}">
      <text>
        <r>
          <rPr>
            <b/>
            <sz val="9"/>
            <color indexed="81"/>
            <rFont val="Segoe UI"/>
            <family val="2"/>
          </rPr>
          <t>Klasse M1</t>
        </r>
        <r>
          <rPr>
            <sz val="9"/>
            <color indexed="81"/>
            <rFont val="Segoe UI"/>
            <family val="2"/>
          </rPr>
          <t xml:space="preserve">: vorwiegend für die Beförderung von Personen und deren Gepäck ausgelegte und gebaute Kraftfahrzeuge mit höchstens acht Sitzplätzen zusätzlich zum Fahrersitz und ohne Stehplätze, unabhängig davon, ob die Anzahl der Sitzplätze auf den Fahrersitz beschränkt ist.
</t>
        </r>
        <r>
          <rPr>
            <b/>
            <sz val="9"/>
            <color indexed="81"/>
            <rFont val="Segoe UI"/>
            <family val="2"/>
          </rPr>
          <t>Klasse M2</t>
        </r>
        <r>
          <rPr>
            <sz val="9"/>
            <color indexed="81"/>
            <rFont val="Segoe UI"/>
            <family val="2"/>
          </rPr>
          <t xml:space="preserve">: Vorwiegend für die Beförderung von Personen und deren Gepäck ausgelegte und gebaute Kraftfahrzeuge mit mehr als acht Sitzplätzen zusätzlich zum Fahrersitz und mit einer Gesamtmasse von höchstens 5 Tonnen, unabhängig davon, ob diese Fahrzeuge über Stehplätze verfügen.
</t>
        </r>
        <r>
          <rPr>
            <b/>
            <sz val="9"/>
            <color indexed="81"/>
            <rFont val="Segoe UI"/>
            <family val="2"/>
          </rPr>
          <t>Klasse N1</t>
        </r>
        <r>
          <rPr>
            <sz val="9"/>
            <color indexed="81"/>
            <rFont val="Segoe UI"/>
            <family val="2"/>
          </rPr>
          <t>: Vorwiegend für die Beförderung von Gütern ausgelegte und gebaute Kraftfahrzeuge mit einer zulässigen Gesamtmasse von höchstens 3,5 Tonnen.</t>
        </r>
      </text>
    </comment>
    <comment ref="G33" authorId="0" shapeId="0" xr:uid="{51BFE7C0-BFA5-49F9-AD11-2388ABC4B0C4}">
      <text>
        <r>
          <rPr>
            <b/>
            <sz val="9"/>
            <color indexed="81"/>
            <rFont val="Segoe UI"/>
            <family val="2"/>
          </rPr>
          <t>Klasse M3</t>
        </r>
        <r>
          <rPr>
            <sz val="9"/>
            <color indexed="81"/>
            <rFont val="Segoe UI"/>
            <family val="2"/>
          </rPr>
          <t xml:space="preserve">: Vorwiegend für die Beförderung von Personen und deren Gepäck ausgelegte und gebaute Kraftfahrzeuge mit mehr als acht Sitzplätzen zusätzlich zum Fahrersitz und mit einer Gesamtmasse über 5 Tonnen, unabhängig davon, ob diese Fahrzeuge über Stehplätze verfügen.
</t>
        </r>
        <r>
          <rPr>
            <b/>
            <sz val="9"/>
            <color indexed="81"/>
            <rFont val="Segoe UI"/>
            <family val="2"/>
          </rPr>
          <t>Klasse N2</t>
        </r>
        <r>
          <rPr>
            <sz val="9"/>
            <color indexed="81"/>
            <rFont val="Segoe UI"/>
            <family val="2"/>
          </rPr>
          <t xml:space="preserve">: Vorwiegend für die Beförderung von Gütern ausgelegte und gebaute Kraftfahrzeuge mit einer zulässigen Gesamtmasse über 3,5 Tonnen bis höchstens 12 Tonnen und
</t>
        </r>
        <r>
          <rPr>
            <b/>
            <sz val="9"/>
            <color indexed="81"/>
            <rFont val="Segoe UI"/>
            <family val="2"/>
          </rPr>
          <t>Klasse N3</t>
        </r>
        <r>
          <rPr>
            <sz val="9"/>
            <color indexed="81"/>
            <rFont val="Segoe UI"/>
            <family val="2"/>
          </rPr>
          <t>: Vorwiegend für die Beförderung von Gütern ausgelegte und gebaute Kraftfahrzeuge mit einer zulässigen Gesamtmasse über 12 Tonnen;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Kromer Florian (BCC.EK)</author>
  </authors>
  <commentList>
    <comment ref="E8" authorId="0" shapeId="0" xr:uid="{C9C75F9F-75BC-407A-80C4-B86703924C96}">
      <text>
        <r>
          <rPr>
            <b/>
            <sz val="9"/>
            <color indexed="81"/>
            <rFont val="Segoe UI"/>
            <family val="2"/>
          </rPr>
          <t>1. regelmäßiger städtischer und vorstädtischer Personentransport:</t>
        </r>
        <r>
          <rPr>
            <sz val="9"/>
            <color indexed="81"/>
            <rFont val="Segoe UI"/>
            <family val="2"/>
          </rPr>
          <t xml:space="preserve"> Regelmäßiger innerstädtischer und vorstädtischer Personenverkehr mit mehreren Haltestellen auf Autobahnen und anderen Landverkehrsträgern. Bei den hier klassifizierten Diensten handelt es sich um Kraftomnibusse, Straßenbahnen, Oberleitungsbusse und ähnliche Dienste, die im Allgemeinen auf Franchise-Basis innerhalb der Grenzen einer einzelnen Stadt oder einer Gruppe von zusammenhängenden Städten erbracht werden. Diese Dienste werden auf vorher festgelegten Strecken nach einem vorher festgelegten Zeitplan erbracht, können Fahrgäste an jeder geplanten Haltestelle aufnehmen und absetzen und stehen jedem Benutzer offen. </t>
        </r>
        <r>
          <rPr>
            <b/>
            <sz val="9"/>
            <color indexed="81"/>
            <rFont val="Segoe UI"/>
            <family val="2"/>
          </rPr>
          <t xml:space="preserve">Nicht umfasst </t>
        </r>
        <r>
          <rPr>
            <sz val="9"/>
            <color indexed="81"/>
            <rFont val="Segoe UI"/>
            <family val="2"/>
          </rPr>
          <t xml:space="preserve">sind Personenbeförderung im Stadt- und Vorortverkehr auf der Schiene.
</t>
        </r>
        <r>
          <rPr>
            <b/>
            <sz val="9"/>
            <color indexed="81"/>
            <rFont val="Segoe UI"/>
            <family val="2"/>
          </rPr>
          <t xml:space="preserve">2. regelmäßiger zwischenstädtischer Personentransport: </t>
        </r>
        <r>
          <rPr>
            <sz val="9"/>
            <color indexed="81"/>
            <rFont val="Segoe UI"/>
            <family val="2"/>
          </rPr>
          <t>Regelmäßiger zwischenstädtischer Straßenpersonenverkehr mit Kraftomnibussen, einschließlich der Beförderung von Begleitgepäck.</t>
        </r>
      </text>
    </comment>
    <comment ref="E9" authorId="0" shapeId="0" xr:uid="{918ABE72-36E2-4BBD-844B-CA377E167E8C}">
      <text>
        <r>
          <rPr>
            <b/>
            <sz val="9"/>
            <color indexed="81"/>
            <rFont val="Segoe UI"/>
            <family val="2"/>
          </rPr>
          <t>1. Sonstiger planmäßiger Personentransport:</t>
        </r>
        <r>
          <rPr>
            <sz val="9"/>
            <color indexed="81"/>
            <rFont val="Segoe UI"/>
            <family val="2"/>
          </rPr>
          <t xml:space="preserve"> Sonstige Personenbeförderung im Landverkehr mit mechanisierten Land(straßen)fahrzeugen, anderweitig nicht klassifiziert. Eingeschlossen sind kabelgebundene (Straßen)Beförderungsleistungen, soweit vorhanden, die im Linienverkehr erbracht werden.
</t>
        </r>
        <r>
          <rPr>
            <b/>
            <sz val="9"/>
            <color indexed="81"/>
            <rFont val="Segoe UI"/>
            <family val="2"/>
          </rPr>
          <t xml:space="preserve">2. Taxi-Dienstleistungen: </t>
        </r>
        <r>
          <rPr>
            <sz val="9"/>
            <color indexed="81"/>
            <rFont val="Segoe UI"/>
            <family val="2"/>
          </rPr>
          <t xml:space="preserve">Motorisierte Taxidienste, einschließlich Stadt-, Vorstadt- und Überlandverkehr. Diese Dienstleistungen werden in der Regel im Fernverkehr, für eine begrenzte Dauer und zu einem bestimmten Zielort erbracht. 
</t>
        </r>
        <r>
          <rPr>
            <b/>
            <sz val="9"/>
            <color indexed="81"/>
            <rFont val="Segoe UI"/>
            <family val="2"/>
          </rPr>
          <t>3. Vermietung von Personenkraftwagen mit Fahrer:</t>
        </r>
        <r>
          <rPr>
            <sz val="9"/>
            <color indexed="81"/>
            <rFont val="Segoe UI"/>
            <family val="2"/>
          </rPr>
          <t xml:space="preserve"> Diese Dienstleistungen werden im Allgemeinen auf Zeitbasis für eine begrenzte Anzahl von Fahrgästen erbracht und umfassen häufig die Beförderung zu mehr als einem Ziel.
</t>
        </r>
        <r>
          <rPr>
            <b/>
            <sz val="9"/>
            <color indexed="81"/>
            <rFont val="Segoe UI"/>
            <family val="2"/>
          </rPr>
          <t>4. Vermietung von Bussen und Überland-(Reise)Bussen mit Fahrer</t>
        </r>
        <r>
          <rPr>
            <sz val="9"/>
            <color indexed="81"/>
            <rFont val="Segoe UI"/>
            <family val="2"/>
          </rPr>
          <t xml:space="preserve">, die im Allgemeinen auf Zeit- und Streckenbasis erbracht werden. Sie umfassen häufig die Beförderung zu mehr als einem Zielort.
</t>
        </r>
        <r>
          <rPr>
            <b/>
            <sz val="9"/>
            <color indexed="81"/>
            <rFont val="Segoe UI"/>
            <family val="2"/>
          </rPr>
          <t xml:space="preserve">5. Sonstige Personenbeförderung im Gelegenheitsverkehr: </t>
        </r>
        <r>
          <rPr>
            <sz val="9"/>
            <color indexed="81"/>
            <rFont val="Segoe UI"/>
            <family val="2"/>
          </rPr>
          <t xml:space="preserve">Personenbeförderung mit Fahrzeugen des Gelegenheitsverkehrs mit Fahrer, anderweitig nicht klassifiziert. </t>
        </r>
        <r>
          <rPr>
            <b/>
            <sz val="9"/>
            <color indexed="81"/>
            <rFont val="Segoe UI"/>
            <family val="2"/>
          </rPr>
          <t xml:space="preserve">Nicht umfasst </t>
        </r>
        <r>
          <rPr>
            <sz val="9"/>
            <color indexed="81"/>
            <rFont val="Segoe UI"/>
            <family val="2"/>
          </rPr>
          <t>ist die Personenbeförderung mit Kraftomnibussen im Gelegenheitsverkehr, gecharterten Bussen sowie Reise- und Sightseeing-Bussen.</t>
        </r>
      </text>
    </comment>
    <comment ref="E10" authorId="0" shapeId="0" xr:uid="{E207E526-E8C8-45AC-AA2C-73053E033070}">
      <text>
        <r>
          <rPr>
            <b/>
            <sz val="9"/>
            <color indexed="81"/>
            <rFont val="Segoe UI"/>
            <family val="2"/>
          </rPr>
          <t xml:space="preserve">1. Sonstiger planmäßiger Personentransport: </t>
        </r>
        <r>
          <rPr>
            <sz val="9"/>
            <color indexed="81"/>
            <rFont val="Segoe UI"/>
            <family val="2"/>
          </rPr>
          <t xml:space="preserve">Sonstige Personenbeförderung im Landverkehr mit mechanisierten Land(straßen)fahrzeugen, anderweitig nicht klassifiziert. Eingeschlossen sind kabelgebundene (Straßen)Beförderungsleistungen, soweit vorhanden, die im Linienverkehr erbracht werden.
</t>
        </r>
        <r>
          <rPr>
            <b/>
            <sz val="9"/>
            <color indexed="81"/>
            <rFont val="Segoe UI"/>
            <family val="2"/>
          </rPr>
          <t>2. Taxi-Dienstleistungen:</t>
        </r>
        <r>
          <rPr>
            <sz val="9"/>
            <color indexed="81"/>
            <rFont val="Segoe UI"/>
            <family val="2"/>
          </rPr>
          <t xml:space="preserve"> Motorisierte Taxidienste, einschließlich Stadt-, Vorstadt- und Überlandverkehr. Diese Dienstleistungen werden in der Regel im Fernverkehr, für eine begrenzte Dauer und zu einem bestimmten Zielort erbracht. 
</t>
        </r>
        <r>
          <rPr>
            <b/>
            <sz val="9"/>
            <color indexed="81"/>
            <rFont val="Segoe UI"/>
            <family val="2"/>
          </rPr>
          <t xml:space="preserve">3. Vermietung von Personenkraftwagen mit Fahrer: </t>
        </r>
        <r>
          <rPr>
            <sz val="9"/>
            <color indexed="81"/>
            <rFont val="Segoe UI"/>
            <family val="2"/>
          </rPr>
          <t xml:space="preserve">Diese Dienstleistungen werden im Allgemeinen auf Zeitbasis für eine begrenzte Anzahl von Fahrgästen erbracht und umfassen häufig die Beförderung zu mehr als einem Ziel.
</t>
        </r>
        <r>
          <rPr>
            <b/>
            <sz val="9"/>
            <color indexed="81"/>
            <rFont val="Segoe UI"/>
            <family val="2"/>
          </rPr>
          <t>4. Vermietung von Bussen und Überland-(Reise)Bussen mit Fahrer</t>
        </r>
        <r>
          <rPr>
            <sz val="9"/>
            <color indexed="81"/>
            <rFont val="Segoe UI"/>
            <family val="2"/>
          </rPr>
          <t xml:space="preserve">, die im Allgemeinen auf Zeit- und Streckenbasis erbracht werden. Sie umfassen häufig die Beförderung zu mehr als einem Zielort.
</t>
        </r>
        <r>
          <rPr>
            <b/>
            <sz val="9"/>
            <color indexed="81"/>
            <rFont val="Segoe UI"/>
            <family val="2"/>
          </rPr>
          <t>5. Sonstige Personenbeförderung im Gelegenheitsverkehr:</t>
        </r>
        <r>
          <rPr>
            <sz val="9"/>
            <color indexed="81"/>
            <rFont val="Segoe UI"/>
            <family val="2"/>
          </rPr>
          <t xml:space="preserve"> Personenbeförderung mit Fahrzeugen des Gelegenheitsverkehrs mit Fahrer, anderweitig nicht klassifiziert. </t>
        </r>
        <r>
          <rPr>
            <b/>
            <sz val="9"/>
            <color indexed="81"/>
            <rFont val="Segoe UI"/>
            <family val="2"/>
          </rPr>
          <t xml:space="preserve">Nicht umfasst </t>
        </r>
        <r>
          <rPr>
            <sz val="9"/>
            <color indexed="81"/>
            <rFont val="Segoe UI"/>
            <family val="2"/>
          </rPr>
          <t>ist die Personenbeförderung mit Kraftomnibussen im Gelegenheitsverkehr, gecharterten Bussen sowie Reise- und Sightseeing-Bussen.</t>
        </r>
      </text>
    </comment>
    <comment ref="E11" authorId="0" shapeId="0" xr:uid="{572CA069-418C-4B01-AFD0-EBD58911835F}">
      <text>
        <r>
          <rPr>
            <b/>
            <sz val="9"/>
            <color indexed="81"/>
            <rFont val="Segoe UI"/>
            <family val="2"/>
          </rPr>
          <t xml:space="preserve">Abfallentsorgung (Müllentsorgung): </t>
        </r>
        <r>
          <rPr>
            <sz val="9"/>
            <color indexed="81"/>
            <rFont val="Segoe UI"/>
            <family val="2"/>
          </rPr>
          <t xml:space="preserve">Müllsammlungs- und Entsorgungsdienstleistungen. Einsammeln von Müll, Abfall, Unrat und Abfällen aus Haushalten, Industrie- und Gewerbebetrieben, Transportdienste und Entsorgung durch Verbrennung oder auf andere Weise. Dienstleistungen zur Abfallverringerung sind ebenfalls eingeschlossen. 
</t>
        </r>
        <r>
          <rPr>
            <b/>
            <sz val="9"/>
            <color indexed="81"/>
            <rFont val="Segoe UI"/>
            <family val="2"/>
          </rPr>
          <t xml:space="preserve">Nicht umfasst sind: </t>
        </r>
        <r>
          <rPr>
            <sz val="9"/>
            <color indexed="81"/>
            <rFont val="Segoe UI"/>
            <family val="2"/>
          </rPr>
          <t>Handel mit Abfällen oder Schrott (Verkauf von Waren gegen Entgelt oder auf Vertragsbasis, Großhandelsdienstleistungen mit Abfällen und Schrott und Recyclingmaterial).</t>
        </r>
      </text>
    </comment>
    <comment ref="E12" authorId="0" shapeId="0" xr:uid="{D1D9D493-AC0C-4DE1-B7F2-F195491801B1}">
      <text>
        <r>
          <rPr>
            <b/>
            <sz val="9"/>
            <color indexed="81"/>
            <rFont val="Segoe UI"/>
            <family val="2"/>
          </rPr>
          <t>Beförderung von Postsendungen</t>
        </r>
        <r>
          <rPr>
            <sz val="9"/>
            <color indexed="81"/>
            <rFont val="Segoe UI"/>
            <family val="2"/>
          </rPr>
          <t xml:space="preserve"> mit allen Landverkehrsträgern außer der Eisenbahn.</t>
        </r>
      </text>
    </comment>
    <comment ref="E13" authorId="0" shapeId="0" xr:uid="{FF56674D-F856-4CBE-A343-143A1854E582}">
      <text>
        <r>
          <rPr>
            <b/>
            <sz val="9"/>
            <color indexed="81"/>
            <rFont val="Segoe UI"/>
            <family val="2"/>
          </rPr>
          <t>Beförderung von Postsendungen</t>
        </r>
        <r>
          <rPr>
            <sz val="9"/>
            <color indexed="81"/>
            <rFont val="Segoe UI"/>
            <family val="2"/>
          </rPr>
          <t xml:space="preserve"> mit allen Landverkehrsträgern außer der Eisenbahn.</t>
        </r>
      </text>
    </comment>
    <comment ref="E14" authorId="0" shapeId="0" xr:uid="{70C1EE96-A37E-4A17-8097-B2763B1AE0B4}">
      <text>
        <r>
          <rPr>
            <b/>
            <sz val="9"/>
            <color indexed="81"/>
            <rFont val="Segoe UI"/>
            <family val="2"/>
          </rPr>
          <t>Postdienstleistungen im Zusammenhang mit Briefen:</t>
        </r>
        <r>
          <rPr>
            <sz val="9"/>
            <color indexed="81"/>
            <rFont val="Segoe UI"/>
            <family val="2"/>
          </rPr>
          <t xml:space="preserve"> Dienstleistungen, die aus der Abholung, der Beförderung und der Zustellung von Briefen, Zeitungen, Zeitschriften, Prospekten, Broschüren und ähnlichen Drucksachen bestehen, unabhängig davon, ob sie für das In- oder Ausland bestimmt sind, und die von der nationalen Postverwaltung erbracht werden.</t>
        </r>
      </text>
    </comment>
    <comment ref="E15" authorId="0" shapeId="0" xr:uid="{3E9CD58F-E6AB-4EDD-98FA-3C853DF4C1BE}">
      <text>
        <r>
          <rPr>
            <b/>
            <sz val="9"/>
            <color indexed="81"/>
            <rFont val="Segoe UI"/>
            <family val="2"/>
          </rPr>
          <t xml:space="preserve">Postdienstleistungen im Zusammenhang mit Paketen: </t>
        </r>
        <r>
          <rPr>
            <sz val="9"/>
            <color indexed="81"/>
            <rFont val="Segoe UI"/>
            <family val="2"/>
          </rPr>
          <t>Dienstleistungen, die aus der Abholung, dem Transport und der Zustellung von Paketen und Päckchen bestehen, unabhängig davon, ob sie für inländische oder ausländische Bestimmungsorte bestimmt sind, wie sie von der nationalen Postverwaltung erbracht werden.</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<sst xmlns="http://schemas.openxmlformats.org/spreadsheetml/2006/main" count="233" uniqueCount="180">
  <si>
    <t>Beschreibung</t>
  </si>
  <si>
    <t>60112000-6</t>
  </si>
  <si>
    <t>60130000-8</t>
  </si>
  <si>
    <t>60140000-1</t>
  </si>
  <si>
    <t>90511000-2</t>
  </si>
  <si>
    <t>60160000-7</t>
  </si>
  <si>
    <t>60161000-4</t>
  </si>
  <si>
    <t>64121100-1</t>
  </si>
  <si>
    <t>64121200-2</t>
  </si>
  <si>
    <t>Berichtspflichten</t>
  </si>
  <si>
    <t>Kauf</t>
  </si>
  <si>
    <t>PKW</t>
  </si>
  <si>
    <t>LKW</t>
  </si>
  <si>
    <t>Busse</t>
  </si>
  <si>
    <t>Datum der Zuschlagserteilung / des Abrufs</t>
  </si>
  <si>
    <t>Leasing</t>
  </si>
  <si>
    <t>Miete</t>
  </si>
  <si>
    <t>Ratenkauf</t>
  </si>
  <si>
    <t>Vertragstyp</t>
  </si>
  <si>
    <t>Anzahl der Fahrzeuge</t>
  </si>
  <si>
    <t>Bezeichnung der Beschaffung</t>
  </si>
  <si>
    <t>PKW M1</t>
  </si>
  <si>
    <t>PKW M2</t>
  </si>
  <si>
    <t>PKW N1</t>
  </si>
  <si>
    <t>LKW N2</t>
  </si>
  <si>
    <t>LKW N3</t>
  </si>
  <si>
    <t>Bus M3</t>
  </si>
  <si>
    <t>Fahrzeuge wurden im Wege von Kauf, Leasing, Miete oder Ratenkauf beschafft</t>
  </si>
  <si>
    <t>Es handelt sich um einen Dienstleistungsauftrag oder eine Dienstleistungskonzession</t>
  </si>
  <si>
    <t>Der Auftrag hat die Erbringung von öffentlichen Personenverkehrsdienstleistungen auf der Straße zum Gegenstand</t>
  </si>
  <si>
    <t>Sofern der Vertrag Festlegungen zur Anzahl der einzusetzenden Fahrzeuge enthält, ist diese Anzahl heranzuziehen.</t>
  </si>
  <si>
    <t>Wenn der Vertrag keine Festlegung zur Anzahl enthält, müssen die tatsächlich eingesetzten Fahrzeuge ermittelt werden. Dazu kann eine Nachfrage beim Auftragnehmer erforderlich sein.</t>
  </si>
  <si>
    <t>Eine Berücksichtigung des gesamten Fuhrparks des Auftragnehmers sollte vermieden werden. Wenn nicht anders möglich, sollten nur die Teile des Fuhrparks berücksichtigt werden, die tatsächlich für die Leistungserbringung eingesetzt werden könnten.</t>
  </si>
  <si>
    <t>Öffentlicher Verkehr (Straße) - CPV 60112000-6</t>
  </si>
  <si>
    <t>Personensonderbeförderung (Straße) - CPV 60130000-8</t>
  </si>
  <si>
    <t>Bedarfspersonenbeförderung - CPV 60140000-1</t>
  </si>
  <si>
    <t>Abholung von Siedlungsabfällen - CPV 90511000-2</t>
  </si>
  <si>
    <t>Postbeförderung auf der Straße - CPV 60160000-7</t>
  </si>
  <si>
    <t>Paketbeförderung - CPV 60161000-4</t>
  </si>
  <si>
    <t>Postzustellung - CPV 64121100-1</t>
  </si>
  <si>
    <t>Paketzustellung - CPV 64121200-2</t>
  </si>
  <si>
    <t>Bei der Erbringung der Diensleistung werden Straßenfahrzeuge eingesetzt</t>
  </si>
  <si>
    <t>Quotenrelevant sind nur Beschaffungen/Fahrzeuge, auf die alle folgenden Umstände zutreffen:</t>
  </si>
  <si>
    <t>CPV-Code</t>
  </si>
  <si>
    <t>Es handelt sich um einen Dienstleistungsauftrag, der in eine der oben genannten Kategorien fällt bzw zu dem in der Bekanntmachung einer der genannten CPV Codes angegeben wurde</t>
  </si>
  <si>
    <t>Folgende Verträge wurden im relevanten Zeitraum geschlossen:</t>
  </si>
  <si>
    <t>Wenn der Vertrag keine Festlegung zur Anzahl enthält, müssen die tatsächlich (vom Auftragnehmer und dessen Subunternehmern) eingesetzten Fahrzeuge ermittelt werden. Dazu kann eine Nachfrage beim Auftragnehmer erforderlich sein.</t>
  </si>
  <si>
    <t>Kategorie</t>
  </si>
  <si>
    <t>ENTWEDER</t>
  </si>
  <si>
    <t>Es handelt sich um einen Dienstleistungsauftrag im Ober- oder im Unterschwellenbereich</t>
  </si>
  <si>
    <t>Der Auftrag beinhaltet eine Nachrüstung von Straßenfahrzeugen zu sauberen Straßenfahrzeugen</t>
  </si>
  <si>
    <t>ODER</t>
  </si>
  <si>
    <t>Quotenrelevant sind nur Beschaffungen/Fahrzeuge, auf die die folgenden Umstände zutreffen:</t>
  </si>
  <si>
    <t>Datum der Zuschlagserteilung / der Nachrüstung</t>
  </si>
  <si>
    <t>Es erfolgte eine Nachrüstung von Straßenfahrzeugen zu sauberen Straßenfahrzeugen, ohne dass ein Auftrag vergeben wurde (zB eigene Durchführung)</t>
  </si>
  <si>
    <t>Disclaimer:</t>
  </si>
  <si>
    <t>Anwendungsbereich</t>
  </si>
  <si>
    <t>Es erfolgte eine Nachrüstung von eingesetzten Straßenfahrzeugen zu sauberen Straßenfahrzeugen</t>
  </si>
  <si>
    <t>Die Nachrüstung wurde zwischen dem 3.8.2021 und dem 31.12.2025 abgeschlossen.</t>
  </si>
  <si>
    <t>Es handelt sich um einen Vertrag oder eine Rahmenvereinbarung, der/die im Tabellenblatt "DL und Konzessionen im ÖPV" oder dem Tabellenblatt "Spezielle DL" erfasst wurde.</t>
  </si>
  <si>
    <t>Die Meldung über die Nachrüstung langte zwischen dem 3.8.2021 und dem 31.12.2025 beim Auftraggeber ein.</t>
  </si>
  <si>
    <t>Ausnahmen</t>
  </si>
  <si>
    <t>Bestimmte Fahrzeuge sind vom Anwendungsbereich ausgenommen und daher nicht in die Berechnung einzubeziehen. Die wichtigsten sind:</t>
  </si>
  <si>
    <t>Fahrzeugkategorien und Quoten</t>
  </si>
  <si>
    <t>Bezugszeiträume des SFBG</t>
  </si>
  <si>
    <t>Intention des Straßenfahrzeug-Beschaffungsgesetzes (SFBG)</t>
  </si>
  <si>
    <t>Anzahl gesamt</t>
  </si>
  <si>
    <t>sauber</t>
  </si>
  <si>
    <t>nicht sauber</t>
  </si>
  <si>
    <t>nachgerüstet</t>
  </si>
  <si>
    <t>davon emissionsfrei</t>
  </si>
  <si>
    <t>davon Emissionsfrei</t>
  </si>
  <si>
    <t>Bus M3 EMISSIONSFREI</t>
  </si>
  <si>
    <t>Gesetzliche Quote</t>
  </si>
  <si>
    <t>Der Zuschlag (bei Rahmenvereinbarungen: Der Abruf) erfolgte zwischen dem 3.8.2021 und dem 31.12.2025; der Liefertermin ist nicht relevant</t>
  </si>
  <si>
    <t>Die Leistungserbringung wurde beauftragt oder es besteht eine Abnahmeverpflichtung; noch nicht beauftragte, optionale Abnahmemengen sind nicht zu berücksichtigen</t>
  </si>
  <si>
    <t>Die Leistungserbringung wurde beauftragt oder es besteht eine Abnahmeverpflichtung; noch nicht beauftragte, optionale Abnahmemengen sind (auch bei Rahmenverträgen) nicht zu berücksichtigen</t>
  </si>
  <si>
    <t>Die Lieferung wurde beauftragt oder es besteht eine Abnahmeverpflichtung; noch nicht beauftragte, optionale Abnahmemengen sind (auch bei Rahmenverträgen) nicht zu berücksichtigen</t>
  </si>
  <si>
    <t>Das Vergabeverfahren wurde zwischen 3.8.2021 und 31.12.2025 eingeleitet (durch Bekanntmachung oder einen anderen, nach außen tretenden Akt des AG)</t>
  </si>
  <si>
    <t>➔ Wenn es sich um eine Vertragsänderung handelt: Die Vertragsänderung wird zwischen 3.8.2021 und 31.12.2025 wirksam.</t>
  </si>
  <si>
    <t>Betroffene Verträge</t>
  </si>
  <si>
    <t>Kauf, Leasing, Mieten und Ratenkäufe von Straßenfahrzeugen und Änderungen dieser Verträge</t>
  </si>
  <si>
    <t>Dienstleistungen und Dienstleistungskonzessionen über die Erbringung von öffentlichen Personenverkehrsdienstleistungen und Änderungen dieser Verträge</t>
  </si>
  <si>
    <t>Dienstleistungsaufträge in den folgenden Kategorien und Änderungen dieser Verträge</t>
  </si>
  <si>
    <t>Nachrüstung von Straßenfahrzeugen und Änderungen dieser Verträge</t>
  </si>
  <si>
    <t>Benötigen Sie weitere Unterstützung?</t>
  </si>
  <si>
    <t>Was sind saubere Straßenfahrzeuge?</t>
  </si>
  <si>
    <t>Übersicht über Fahrzeuganzahl und Quoten</t>
  </si>
  <si>
    <t>Folgende Nachrüstungen wurden im relevanten Zeitraum beauftragt/durchgeführt:</t>
  </si>
  <si>
    <t>* Für die Ermittlung der Fahrzeuganzahl empfehlen wir folgende Prüfung:</t>
  </si>
  <si>
    <t>Haben Sie Fragen?</t>
  </si>
  <si>
    <r>
      <t xml:space="preserve">📞 +43 1 890 60 36
✉   </t>
    </r>
    <r>
      <rPr>
        <u/>
        <sz val="11"/>
        <color theme="0"/>
        <rFont val="Calibri"/>
        <family val="2"/>
        <scheme val="minor"/>
      </rPr>
      <t>office@fsm.law</t>
    </r>
  </si>
  <si>
    <t>Gerne beraten wir Sie individuell und begleiten Sie bei der Ermittlung Ihrer Fahrzeuganzahl und -quoten.</t>
  </si>
  <si>
    <t xml:space="preserve">Die Tabellenblätter enthalten die Anwendungsfälle des SFBG und ermöglichen eine systematische Erfassung der relevanten Beschaffungen. Jeder Anwendungsfall ist in einem eigenen, gelben Tabellenblatt abgebildet. Aus den Angaben werden im blauen Tabellenblatt automatisch die Quoten errechnet und den gesetzlich geforderten Quoten gegenüber gestellt. </t>
  </si>
  <si>
    <r>
      <t>Das Straßenfahrzeug-Beschaffungsgesetz verpflichtet  öffentliche Auftraggeber und Sektorenauftraggeber, gewisse Quoten an sogenannten "</t>
    </r>
    <r>
      <rPr>
        <b/>
        <sz val="11"/>
        <color rgb="FF525558"/>
        <rFont val="Calibri"/>
        <family val="2"/>
        <scheme val="minor"/>
      </rPr>
      <t>sauberen Straßenfahrzeugen</t>
    </r>
    <r>
      <rPr>
        <sz val="11"/>
        <color rgb="FF525558"/>
        <rFont val="Calibri"/>
        <family val="2"/>
        <scheme val="minor"/>
      </rPr>
      <t>" zu beschaffen. 
Auftraggeber müssen in regelmäßigen Abständen über die Erfüllung der Quoten</t>
    </r>
    <r>
      <rPr>
        <b/>
        <sz val="11"/>
        <color rgb="FF525558"/>
        <rFont val="Calibri"/>
        <family val="2"/>
        <scheme val="minor"/>
      </rPr>
      <t xml:space="preserve"> Bericht erstatten</t>
    </r>
    <r>
      <rPr>
        <sz val="11"/>
        <color rgb="FF525558"/>
        <rFont val="Calibri"/>
        <family val="2"/>
        <scheme val="minor"/>
      </rPr>
      <t xml:space="preserve"> - erstmals im Februar 2026. Bei Nichterreichen der Quoten drohen hohe </t>
    </r>
    <r>
      <rPr>
        <b/>
        <sz val="11"/>
        <color rgb="FF525558"/>
        <rFont val="Calibri"/>
        <family val="2"/>
        <scheme val="minor"/>
      </rPr>
      <t>Geldbußen</t>
    </r>
    <r>
      <rPr>
        <sz val="11"/>
        <color rgb="FF525558"/>
        <rFont val="Calibri"/>
        <family val="2"/>
        <scheme val="minor"/>
      </rPr>
      <t xml:space="preserve">. 
</t>
    </r>
    <r>
      <rPr>
        <b/>
        <sz val="11"/>
        <color rgb="FF525558"/>
        <rFont val="Calibri"/>
        <family val="2"/>
        <scheme val="minor"/>
      </rPr>
      <t>Dieses Excel-Tool bietet eine Hilfestellung zur Ermittlung der Quoten an sauberen Fahrzeugen für den Bezugszeitraum 3.8.2021 bis 31.12.2025 und zur Dokumentation der zugrundeliegenden Verträge.</t>
    </r>
  </si>
  <si>
    <t>Anwendungsfälle des SFBG</t>
  </si>
  <si>
    <t>Legende</t>
  </si>
  <si>
    <t xml:space="preserve">       Gelbe Tabellenblätter</t>
  </si>
  <si>
    <t>Zu befüllen, wenn Verträge abgeschlossen wurden.</t>
  </si>
  <si>
    <t xml:space="preserve">       Grüne Tabellenblätter</t>
  </si>
  <si>
    <t xml:space="preserve">       Blaues Tabellenblatt</t>
  </si>
  <si>
    <t>Kontaktieren Sie uns</t>
  </si>
  <si>
    <t>office@fsm.law</t>
  </si>
  <si>
    <t>+43 1 890 60 36</t>
  </si>
  <si>
    <t>Quoten im ersten Bezugszeitraum</t>
  </si>
  <si>
    <t>➤ PKW (M1, M2, N1) 38,5%</t>
  </si>
  <si>
    <t>➤ LKW (N2, N3) 10%</t>
  </si>
  <si>
    <t>Saubere leichte Straßenfahrzeuge</t>
  </si>
  <si>
    <t>Saubere schwere Straßenfahrzeuge</t>
  </si>
  <si>
    <t>2. Aufladbare Hybrid-Elektrofahrzeuge</t>
  </si>
  <si>
    <t>➤ Fahrzeuge mit eigenem Antrieb, die speziell für die Verrichtung von Arbeiten konstruiert wurden und nicht zur Beförderung von Personen oder Gütern geeignet sind, zB Schneepflüge, Kehr-, Streu- und Multi-Use-Fahrzeuge). Müllsammelfahrzeuge fallen nicht unter die Ausnahme, ebenso wie und Kraftfahrzeugfahrgestelle mit darauf montierten Maschinen.</t>
  </si>
  <si>
    <t>Sauber</t>
  </si>
  <si>
    <t>Nicht sauber</t>
  </si>
  <si>
    <t>Erzielte Quote</t>
  </si>
  <si>
    <t>Davon emissionsfrei</t>
  </si>
  <si>
    <r>
      <t xml:space="preserve">Schwer
</t>
    </r>
    <r>
      <rPr>
        <sz val="11"/>
        <color rgb="FF525558"/>
        <rFont val="Calibri"/>
        <family val="2"/>
        <scheme val="minor"/>
      </rPr>
      <t>LKW (N2 und N3)</t>
    </r>
  </si>
  <si>
    <t>Achtung!</t>
  </si>
  <si>
    <t>Auf Basis der derzeitigen Angaben erreichen Sie nicht alle gesetzlichen Quoten.</t>
  </si>
  <si>
    <t>Die Nichterfüllung kann zu Geldbußen von bis zu 225.000 Euro pro Fahrzeug, das zur Erreichung der Quote notwendig wäre, führen.</t>
  </si>
  <si>
    <t>Folgende Verträge wurden 
im relevanten Zeitraum geschlossen:</t>
  </si>
  <si>
    <t>Datum 
der Zuschlagserteilung / des Abrufs</t>
  </si>
  <si>
    <t>Fahrzeug Klasse</t>
  </si>
  <si>
    <t>Anzahl 
saubere Fzg*</t>
  </si>
  <si>
    <t>Anzahl 
nicht saubere Fzg*</t>
  </si>
  <si>
    <t>Summe</t>
  </si>
  <si>
    <t>Bezeichnung 
der Beschaffung</t>
  </si>
  <si>
    <t>Jetzt zusammenschließen und doppelt profitieren!</t>
  </si>
  <si>
    <t>Jetzt unverbindlich anmelden!</t>
  </si>
  <si>
    <t>Wir finden für Sie geeignete Partner für eine Erfassungsgemeinschaft.</t>
  </si>
  <si>
    <r>
      <t xml:space="preserve">Der geschätzte Jahresdurchschnittswert beträgt mindestens 1 Mio Euro </t>
    </r>
    <r>
      <rPr>
        <b/>
        <sz val="11"/>
        <color rgb="FF525558"/>
        <rFont val="Calibri"/>
        <family val="2"/>
        <scheme val="minor"/>
      </rPr>
      <t>oder</t>
    </r>
    <r>
      <rPr>
        <sz val="11"/>
        <color rgb="FF525558"/>
        <rFont val="Calibri"/>
        <family val="2"/>
        <scheme val="minor"/>
      </rPr>
      <t xml:space="preserve"> die jährliche öffentliche Personenverkehrsleistung umfasst mindestens 300 000 km</t>
    </r>
  </si>
  <si>
    <r>
      <t xml:space="preserve">Öffentlicher Verkehr (Straße) </t>
    </r>
    <r>
      <rPr>
        <sz val="12"/>
        <color rgb="FF525558"/>
        <rFont val="Calibri"/>
        <family val="2"/>
        <scheme val="minor"/>
      </rPr>
      <t>🛈</t>
    </r>
  </si>
  <si>
    <r>
      <t xml:space="preserve">Personensonderbeförderung (Straße) </t>
    </r>
    <r>
      <rPr>
        <sz val="12"/>
        <color rgb="FF525558"/>
        <rFont val="Calibri"/>
        <family val="2"/>
        <scheme val="minor"/>
      </rPr>
      <t>🛈</t>
    </r>
  </si>
  <si>
    <r>
      <t xml:space="preserve">Bedarfspersonenbeförderung </t>
    </r>
    <r>
      <rPr>
        <sz val="12"/>
        <color rgb="FF525558"/>
        <rFont val="Calibri"/>
        <family val="2"/>
        <scheme val="minor"/>
      </rPr>
      <t>🛈</t>
    </r>
  </si>
  <si>
    <r>
      <t xml:space="preserve">Abholung von Siedlungsabfällen </t>
    </r>
    <r>
      <rPr>
        <sz val="12"/>
        <color rgb="FF525558"/>
        <rFont val="Calibri"/>
        <family val="2"/>
        <scheme val="minor"/>
      </rPr>
      <t>🛈</t>
    </r>
  </si>
  <si>
    <r>
      <t xml:space="preserve">Postbeförderung auf der Straße </t>
    </r>
    <r>
      <rPr>
        <sz val="12"/>
        <color rgb="FF525558"/>
        <rFont val="Calibri"/>
        <family val="2"/>
        <scheme val="minor"/>
      </rPr>
      <t>🛈</t>
    </r>
  </si>
  <si>
    <r>
      <t xml:space="preserve">Paketbeförderung </t>
    </r>
    <r>
      <rPr>
        <sz val="12"/>
        <color rgb="FF525558"/>
        <rFont val="Calibri"/>
        <family val="2"/>
        <scheme val="minor"/>
      </rPr>
      <t>🛈</t>
    </r>
  </si>
  <si>
    <r>
      <t xml:space="preserve">Postzustellung </t>
    </r>
    <r>
      <rPr>
        <sz val="12"/>
        <color rgb="FF525558"/>
        <rFont val="Calibri"/>
        <family val="2"/>
        <scheme val="minor"/>
      </rPr>
      <t>🛈</t>
    </r>
  </si>
  <si>
    <r>
      <t xml:space="preserve">Paketzustellung </t>
    </r>
    <r>
      <rPr>
        <sz val="12"/>
        <color rgb="FF525558"/>
        <rFont val="Calibri"/>
        <family val="2"/>
        <scheme val="minor"/>
      </rPr>
      <t>🛈</t>
    </r>
  </si>
  <si>
    <t>Datum der 
Zuschlagserteilung / des Abrufs</t>
  </si>
  <si>
    <t>* Für die Ermittlung der Fahrzeuganzahl empfehlen 
wir folgende Prüfung:</t>
  </si>
  <si>
    <t>Fahrzeug 
Klasse</t>
  </si>
  <si>
    <t>Wozu dient der SFBG Quotenrechner?</t>
  </si>
  <si>
    <t>Wie ist der SFBG Quotenrechner anzuwenden?</t>
  </si>
  <si>
    <t>Die in diesem Excel-Tool bereitgestellten Informationen und Berechnungslogiken dienen ausschließlich allgemeinen Informationszwecken und stellen keine Rechtsberatung dar. Die hinterlegte Logik basiert auf einer Interpretation des Gesetzes, die von Behörden und Gerichten möglicherweise nicht geteilt wird. Der Anwender ist für die korrekte Berechnung seiner Quoten gemäß SFBG selbst verantwortlich. Wir übernehmen keine Verantwortung für die Richtigkeit, Vollständigkeit, oder Aktualität der Inhalte und Berechnungen in diesem Excel-Tool. Die Nutzung des SFBG Quotenrechners und der bereitgestellten Informationen ersetzt keine Rechtsberatung. Im Zweifel empfehlen wir, einen Rechtsanwalt beizuziehen, um eine belastbare rechtliche Beratung zu erhalten. Wir übernehmen keine Haftung für Schäden, die durch die Nutzung oder das Vertrauen auf die Inhalte in diesem Excel-Tool entstehen.</t>
  </si>
  <si>
    <t xml:space="preserve">   ➤ Kauf, Leasing, Miete und Ratenkauf
   ➤ Dienstleistungen und Konzessionen im öffentlichen Personenverkehr
   ➤ Spezielle Dienstleistungen, die den Einsatz von Straßenfahrzeugen beinhalten
   ➤ Nachrüstungen von Fahrzeugen zu sauberen Fahrzeugen</t>
  </si>
  <si>
    <t>Dienen ausschließlich Informationszwecken und sind nicht zu befüllen.</t>
  </si>
  <si>
    <t>Automatische Darstellung von Ergebnissen und sind nicht zu befüllen.</t>
  </si>
  <si>
    <t>FSM Rechtsanwälte GmbH</t>
  </si>
  <si>
    <t>zum Impressum</t>
  </si>
  <si>
    <r>
      <t>Das SFBG bezweckt, den Markt für saubere Straßenfahrzeuge zu fördern. Deshalb verpflichtet es öffentliche Auftraggeber und Sektorenauftraggeber zur Beschaffung gewisser Quoten (sogenannter Mindestanteile) an "</t>
    </r>
    <r>
      <rPr>
        <b/>
        <sz val="11"/>
        <color rgb="FF525558"/>
        <rFont val="Calibri"/>
        <family val="2"/>
        <scheme val="minor"/>
      </rPr>
      <t>sauberen Fahrzeugen</t>
    </r>
    <r>
      <rPr>
        <sz val="11"/>
        <color rgb="FF525558"/>
        <rFont val="Calibri"/>
        <family val="2"/>
        <scheme val="minor"/>
      </rPr>
      <t xml:space="preserve">". </t>
    </r>
  </si>
  <si>
    <r>
      <t xml:space="preserve">➤ Das SFBG gilt nur für </t>
    </r>
    <r>
      <rPr>
        <b/>
        <sz val="11"/>
        <color rgb="FF525558"/>
        <rFont val="Calibri"/>
        <family val="2"/>
        <scheme val="minor"/>
      </rPr>
      <t>öffentliche Auftraggeber und Sektorenauftraggeber</t>
    </r>
    <r>
      <rPr>
        <sz val="11"/>
        <color rgb="FF525558"/>
        <rFont val="Calibri"/>
        <family val="2"/>
        <scheme val="minor"/>
      </rPr>
      <t>, die dem Bundesvergabegesetz bzw dem Bundesvergabegesetzes Konzessionen unterliegen.</t>
    </r>
  </si>
  <si>
    <r>
      <t xml:space="preserve">➤ Das SFBG ist nur auf Straßenfahrzeuge der </t>
    </r>
    <r>
      <rPr>
        <b/>
        <sz val="11"/>
        <color rgb="FF525558"/>
        <rFont val="Calibri"/>
        <family val="2"/>
        <scheme val="minor"/>
      </rPr>
      <t>Klassen M und N</t>
    </r>
    <r>
      <rPr>
        <sz val="11"/>
        <color rgb="FF525558"/>
        <rFont val="Calibri"/>
        <family val="2"/>
        <scheme val="minor"/>
      </rPr>
      <t xml:space="preserve"> anwendbar. 🛈</t>
    </r>
  </si>
  <si>
    <r>
      <t xml:space="preserve">➤ Das SFBG umfasst (mit Ausnahme von Nachrüstungen) nur Beschaffungen im </t>
    </r>
    <r>
      <rPr>
        <b/>
        <sz val="11"/>
        <color rgb="FF525558"/>
        <rFont val="Calibri"/>
        <family val="2"/>
        <scheme val="minor"/>
      </rPr>
      <t>Oberschwellenbereich</t>
    </r>
    <r>
      <rPr>
        <sz val="11"/>
        <color rgb="FF525558"/>
        <rFont val="Calibri"/>
        <family val="2"/>
        <scheme val="minor"/>
      </rPr>
      <t>. 🛈</t>
    </r>
  </si>
  <si>
    <r>
      <t xml:space="preserve">➤ Bestimmte Fahrzeuge sind aufgrund von </t>
    </r>
    <r>
      <rPr>
        <b/>
        <sz val="11"/>
        <color rgb="FF525558"/>
        <rFont val="Calibri"/>
        <family val="2"/>
        <scheme val="minor"/>
      </rPr>
      <t>Ausnahmebestimmungen</t>
    </r>
    <r>
      <rPr>
        <sz val="11"/>
        <color rgb="FF525558"/>
        <rFont val="Calibri"/>
        <family val="2"/>
        <scheme val="minor"/>
      </rPr>
      <t xml:space="preserve"> bei der Quotenberechnung nicht zu berücksichtigen. Siehe dazu unten "Ausnahmen".</t>
    </r>
  </si>
  <si>
    <r>
      <t>Die Quoten, die erfüllt werden müssen, sind im Rahmen von sogenannten "Bezugszeiträumen" zu ermitteln. Der</t>
    </r>
    <r>
      <rPr>
        <b/>
        <sz val="11"/>
        <color rgb="FF525558"/>
        <rFont val="Calibri"/>
        <family val="2"/>
        <scheme val="minor"/>
      </rPr>
      <t xml:space="preserve"> erste Bezugszeitraum</t>
    </r>
    <r>
      <rPr>
        <sz val="11"/>
        <color rgb="FF525558"/>
        <rFont val="Calibri"/>
        <family val="2"/>
        <scheme val="minor"/>
      </rPr>
      <t xml:space="preserve"> umfasst Beschaffungen, die zwischen </t>
    </r>
    <r>
      <rPr>
        <b/>
        <sz val="11"/>
        <color rgb="FF525558"/>
        <rFont val="Calibri"/>
        <family val="2"/>
        <scheme val="minor"/>
      </rPr>
      <t xml:space="preserve">3.8.2021 und 31.12.2025 </t>
    </r>
    <r>
      <rPr>
        <sz val="11"/>
        <color rgb="FF525558"/>
        <rFont val="Calibri"/>
        <family val="2"/>
        <scheme val="minor"/>
      </rPr>
      <t xml:space="preserve">erfolgt sind. </t>
    </r>
  </si>
  <si>
    <r>
      <t xml:space="preserve">Vom SFBG betroffen sind nur Verträge, bei denen das </t>
    </r>
    <r>
      <rPr>
        <b/>
        <sz val="11"/>
        <color rgb="FF525558"/>
        <rFont val="Calibri"/>
        <family val="2"/>
        <scheme val="minor"/>
      </rPr>
      <t>Vergabeverfahren zwischen 3.8.2021 und 31.12.2025 eingeleitet</t>
    </r>
    <r>
      <rPr>
        <sz val="11"/>
        <color rgb="FF525558"/>
        <rFont val="Calibri"/>
        <family val="2"/>
        <scheme val="minor"/>
      </rPr>
      <t xml:space="preserve"> worden </t>
    </r>
    <r>
      <rPr>
        <b/>
        <sz val="11"/>
        <color rgb="FF525558"/>
        <rFont val="Calibri"/>
        <family val="2"/>
        <scheme val="minor"/>
      </rPr>
      <t>und der Zuschlag innerhalb dieses Zeitraums erteilt</t>
    </r>
    <r>
      <rPr>
        <sz val="11"/>
        <color rgb="FF525558"/>
        <rFont val="Calibri"/>
        <family val="2"/>
        <scheme val="minor"/>
      </rPr>
      <t xml:space="preserve"> worden ist. Werden betroffene Verträge geändert und hat die Änderung Einfluss auf die Anzahl der Fahrzeuge, unterliegt auch die Änderung im Zeitpunkt ihrer Gültigkeit dem SFBG.</t>
    </r>
  </si>
  <si>
    <r>
      <t xml:space="preserve">Verträge und Rahmenvereinbarungen, die </t>
    </r>
    <r>
      <rPr>
        <b/>
        <sz val="11"/>
        <color rgb="FF525558"/>
        <rFont val="Calibri"/>
        <family val="2"/>
        <scheme val="minor"/>
      </rPr>
      <t>vor dem 3.8.2021 abgeschlossen</t>
    </r>
    <r>
      <rPr>
        <sz val="11"/>
        <color rgb="FF525558"/>
        <rFont val="Calibri"/>
        <family val="2"/>
        <scheme val="minor"/>
      </rPr>
      <t xml:space="preserve"> wurden, sind nicht zu berücksichtigen. Auch Abrufe aus solchen "Alt-Verträgen" und -Rahmenvereinbarungen, sind irrelevant (auch wenn die Abrufe nach dem 3.8.2021 erfolgt sind).</t>
    </r>
  </si>
  <si>
    <r>
      <t>Das SFBG definiert unterschiedliche Mindestquoten an sauberen Fahrzeugen für die einzelnen Fahrzeugkategorien. Die genannte Quote muss nicht bei jedem einzelnen Auftrag erreicht werden, sondern insgesamt über alle Verträge im relevanten Bezugszeitraum. Wenn sie nicht erreicht werden, drohen</t>
    </r>
    <r>
      <rPr>
        <b/>
        <sz val="11"/>
        <color rgb="FF525558"/>
        <rFont val="Calibri"/>
        <family val="2"/>
        <scheme val="minor"/>
      </rPr>
      <t xml:space="preserve"> hohe Geldbußen</t>
    </r>
    <r>
      <rPr>
        <sz val="11"/>
        <color rgb="FF525558"/>
        <rFont val="Calibri"/>
        <family val="2"/>
        <scheme val="minor"/>
      </rPr>
      <t>.</t>
    </r>
  </si>
  <si>
    <t>➤ Busse (M3) 45% (Mindestens die Hälfte davon emissionsfreie Fahrzeuge)</t>
  </si>
  <si>
    <t xml:space="preserve">                 PKW (M1,M2,N1) 🛈</t>
  </si>
  <si>
    <t xml:space="preserve">                 LKW (N2, N3)  🛈                        Busse (M3)  🛈</t>
  </si>
  <si>
    <r>
      <t xml:space="preserve">Fahrzeuge mit </t>
    </r>
    <r>
      <rPr>
        <b/>
        <sz val="11"/>
        <color rgb="FF525558"/>
        <rFont val="Calibri"/>
        <family val="2"/>
        <scheme val="minor"/>
      </rPr>
      <t>Auspuffemissionen</t>
    </r>
    <r>
      <rPr>
        <sz val="11"/>
        <color rgb="FF525558"/>
        <rFont val="Calibri"/>
        <family val="2"/>
        <scheme val="minor"/>
      </rPr>
      <t xml:space="preserve"> von höchstens 50 g CO2/km und </t>
    </r>
    <r>
      <rPr>
        <b/>
        <sz val="11"/>
        <color rgb="FF525558"/>
        <rFont val="Calibri"/>
        <family val="2"/>
        <scheme val="minor"/>
      </rPr>
      <t>Luftschadstoffemissionen</t>
    </r>
    <r>
      <rPr>
        <sz val="11"/>
        <color rgb="FF525558"/>
        <rFont val="Calibri"/>
        <family val="2"/>
        <scheme val="minor"/>
      </rPr>
      <t xml:space="preserve"> im praktischen Fahrbetrieb von maximal 80 % der Emissionsgrenzwerte</t>
    </r>
  </si>
  <si>
    <r>
      <rPr>
        <b/>
        <sz val="11"/>
        <color rgb="FF525558"/>
        <rFont val="Calibri"/>
        <family val="2"/>
        <scheme val="minor"/>
      </rPr>
      <t>1. Alternativ betriebene Fahrzeuge</t>
    </r>
    <r>
      <rPr>
        <sz val="11"/>
        <color rgb="FF525558"/>
        <rFont val="Calibri"/>
        <family val="2"/>
        <scheme val="minor"/>
      </rPr>
      <t xml:space="preserve"> (Antrieb durch Elektrizität, Wasserstoff, Biokraftstoffe, synthetische und paraffinhaltige Kraftstoffe, Erdgas (CNG und LNG) und Flüssiggas); Diesel B7 (Diesel mit beigemischtem Biodiesel) gilt nicht als sauber.</t>
    </r>
  </si>
  <si>
    <r>
      <rPr>
        <b/>
        <sz val="11"/>
        <color rgb="FF525558"/>
        <rFont val="Calibri"/>
        <family val="2"/>
        <scheme val="minor"/>
      </rPr>
      <t>3. Emissionsfreie schwere Straßenfahrzeuge</t>
    </r>
    <r>
      <rPr>
        <sz val="11"/>
        <color rgb="FF525558"/>
        <rFont val="Calibri"/>
        <family val="2"/>
        <scheme val="minor"/>
      </rPr>
      <t>: Das sind Fahrzeuge, die keinen Verbrennungsmotor haben oder deren Verbrennungsmotor weniger als 1 g CO2/kWh bzw 1 g CO2/km ausstößt</t>
    </r>
  </si>
  <si>
    <r>
      <t xml:space="preserve">Auftraggeber müssen die ermittelten Quoten für den ersten Bezugszeitraum </t>
    </r>
    <r>
      <rPr>
        <b/>
        <sz val="11"/>
        <color rgb="FF525558"/>
        <rFont val="Calibri"/>
        <family val="2"/>
        <scheme val="minor"/>
      </rPr>
      <t>bis zum 10.2.2026 berichten</t>
    </r>
    <r>
      <rPr>
        <sz val="11"/>
        <color rgb="FF525558"/>
        <rFont val="Calibri"/>
        <family val="2"/>
        <scheme val="minor"/>
      </rPr>
      <t xml:space="preserve">. Der Bericht hat Angaben zu den beschafften Fahrzeugen je Fahrzeugklasse und der Anzahl der jeweils sauberen Fahrzeuge zu enthalten. Auftraggeber im Vollziehungsbereich des Bundes berichten an das BMJ, Auftraggeber im Vollziehungsbereich des Landes an den Landeshauptmann / die Landeshauptfrau. </t>
    </r>
  </si>
  <si>
    <r>
      <t xml:space="preserve">Schwer
</t>
    </r>
    <r>
      <rPr>
        <sz val="11"/>
        <color rgb="FF525558"/>
        <rFont val="Calibri"/>
        <family val="2"/>
        <scheme val="minor"/>
      </rPr>
      <t>Busse (M3)</t>
    </r>
  </si>
  <si>
    <r>
      <t xml:space="preserve">Leicht
</t>
    </r>
    <r>
      <rPr>
        <sz val="11"/>
        <color rgb="FF525558"/>
        <rFont val="Calibri"/>
        <family val="2"/>
        <scheme val="minor"/>
      </rPr>
      <t>PKW (M1, M2 und N1)</t>
    </r>
  </si>
  <si>
    <t>Schließen Sie sich mit anderen Auftraggebern zusammen und profitieren Sie gemeinsam: Eine Win-Win Situation.</t>
  </si>
  <si>
    <t>Wir unterstützen Sie gerne, wenn Sie Fragen zur Anwendung dieses Quotenrechners haben oder eine rechtliche Beratung zu den Anforderungen des SFBG oder zur Berechnung und Erfüllung Ihrer Fahrzeug-Quoten benötigen.</t>
  </si>
  <si>
    <t>Teilergebnis</t>
  </si>
  <si>
    <t>Auftraggeber können sich zu einer Erfassungsgemeinschaft zusammenschließen und die gesetzlichen Quoten gemeinsam erreichen. 
So können Geldbußen vermieden werden und übererfüllende Auftraggeber können eine finanzielle Kompensation erhalten - ohne Haftungsrisiko für die Quotenerreichung der Partner.</t>
  </si>
  <si>
    <t>Nutzen Sie den folgenden Link, um Ihre Eingaben direkt in das Anmeldeformular zu übernehmen:</t>
  </si>
  <si>
    <t>Anzahl 
saubere Fzg</t>
  </si>
  <si>
    <t>Anzahl 
nicht saubere Fzg</t>
  </si>
  <si>
    <r>
      <t xml:space="preserve">Die Beschaffung erfolgte im Oberschwellenbereich (siehe Tabellenblatt </t>
    </r>
    <r>
      <rPr>
        <i/>
        <sz val="11"/>
        <color rgb="FF525558"/>
        <rFont val="Calibri"/>
        <family val="2"/>
        <scheme val="minor"/>
      </rPr>
      <t>Allgemeine Informationen</t>
    </r>
    <r>
      <rPr>
        <sz val="11"/>
        <color rgb="FF525558"/>
        <rFont val="Calibri"/>
        <family val="2"/>
        <scheme val="minor"/>
      </rPr>
      <t>)</t>
    </r>
  </si>
  <si>
    <r>
      <t xml:space="preserve">Die Fahrzeuge fallen nicht unter eine Ausnahme (siehe Tabellenblatt </t>
    </r>
    <r>
      <rPr>
        <i/>
        <sz val="11"/>
        <color rgb="FF525558"/>
        <rFont val="Calibri"/>
        <family val="2"/>
        <scheme val="minor"/>
      </rPr>
      <t>Allgemeine Informationen</t>
    </r>
    <r>
      <rPr>
        <sz val="11"/>
        <color rgb="FF525558"/>
        <rFont val="Calibri"/>
        <family val="2"/>
        <scheme val="minor"/>
      </rPr>
      <t>)</t>
    </r>
  </si>
  <si>
    <r>
      <t xml:space="preserve">➤ Beschussgeschützte </t>
    </r>
    <r>
      <rPr>
        <b/>
        <sz val="11"/>
        <color rgb="FF525558"/>
        <rFont val="Calibri"/>
        <family val="2"/>
        <scheme val="minor"/>
      </rPr>
      <t>(gepanzerte) Fahrzeuge, Krankenwägen, Leichenwägen, rollstuhlgerechte Fahrzeuge, mobile Kräne</t>
    </r>
  </si>
  <si>
    <r>
      <t xml:space="preserve">➤ </t>
    </r>
    <r>
      <rPr>
        <b/>
        <sz val="11"/>
        <color rgb="FF525558"/>
        <rFont val="Calibri"/>
        <family val="2"/>
        <scheme val="minor"/>
      </rPr>
      <t>Land- und forstwirtschaftliche Fahrzeuge, Kettenfahrzeuge, Geländefahrzeuge</t>
    </r>
    <r>
      <rPr>
        <sz val="11"/>
        <color rgb="FF525558"/>
        <rFont val="Calibri"/>
        <family val="2"/>
        <scheme val="minor"/>
      </rPr>
      <t xml:space="preserve">, Fahrzeuge die für die </t>
    </r>
    <r>
      <rPr>
        <b/>
        <sz val="11"/>
        <color rgb="FF525558"/>
        <rFont val="Calibri"/>
        <family val="2"/>
        <scheme val="minor"/>
      </rPr>
      <t>Streitkräfte</t>
    </r>
    <r>
      <rPr>
        <sz val="11"/>
        <color rgb="FF525558"/>
        <rFont val="Calibri"/>
        <family val="2"/>
        <scheme val="minor"/>
      </rPr>
      <t xml:space="preserve">, den </t>
    </r>
    <r>
      <rPr>
        <b/>
        <sz val="11"/>
        <color rgb="FF525558"/>
        <rFont val="Calibri"/>
        <family val="2"/>
        <scheme val="minor"/>
      </rPr>
      <t>Katastrophenschutz</t>
    </r>
    <r>
      <rPr>
        <sz val="11"/>
        <color rgb="FF525558"/>
        <rFont val="Calibri"/>
        <family val="2"/>
        <scheme val="minor"/>
      </rPr>
      <t xml:space="preserve">, die </t>
    </r>
    <r>
      <rPr>
        <b/>
        <sz val="11"/>
        <color rgb="FF525558"/>
        <rFont val="Calibri"/>
        <family val="2"/>
        <scheme val="minor"/>
      </rPr>
      <t>Feuerwehr</t>
    </r>
    <r>
      <rPr>
        <sz val="11"/>
        <color rgb="FF525558"/>
        <rFont val="Calibri"/>
        <family val="2"/>
        <scheme val="minor"/>
      </rPr>
      <t xml:space="preserve"> oder die Aufrechterhaltung der </t>
    </r>
    <r>
      <rPr>
        <b/>
        <sz val="11"/>
        <color rgb="FF525558"/>
        <rFont val="Calibri"/>
        <family val="2"/>
        <scheme val="minor"/>
      </rPr>
      <t>öffentlichen Ordnung</t>
    </r>
    <r>
      <rPr>
        <sz val="11"/>
        <color rgb="FF525558"/>
        <rFont val="Calibri"/>
        <family val="2"/>
        <scheme val="minor"/>
      </rPr>
      <t xml:space="preserve"> konstruiert, gebaut oder angepasst wurden (</t>
    </r>
    <r>
      <rPr>
        <b/>
        <sz val="11"/>
        <color rgb="FF525558"/>
        <rFont val="Calibri"/>
        <family val="2"/>
        <scheme val="minor"/>
      </rPr>
      <t>Löschfahrzeuge, Rüstfahrzeuge</t>
    </r>
    <r>
      <rPr>
        <sz val="11"/>
        <color rgb="FF525558"/>
        <rFont val="Calibri"/>
        <family val="2"/>
        <scheme val="minor"/>
      </rPr>
      <t xml:space="preserve"> usw).</t>
    </r>
  </si>
  <si>
    <r>
      <t xml:space="preserve">➤ Fahrzeuge, die hauptsächlich für den Einsatz auf </t>
    </r>
    <r>
      <rPr>
        <b/>
        <sz val="11"/>
        <color rgb="FF525558"/>
        <rFont val="Calibri"/>
        <family val="2"/>
        <scheme val="minor"/>
      </rPr>
      <t>Baustellen</t>
    </r>
    <r>
      <rPr>
        <sz val="11"/>
        <color rgb="FF525558"/>
        <rFont val="Calibri"/>
        <family val="2"/>
        <scheme val="minor"/>
      </rPr>
      <t xml:space="preserve">, in </t>
    </r>
    <r>
      <rPr>
        <b/>
        <sz val="11"/>
        <color rgb="FF525558"/>
        <rFont val="Calibri"/>
        <family val="2"/>
        <scheme val="minor"/>
      </rPr>
      <t>Steinbrüchen</t>
    </r>
    <r>
      <rPr>
        <sz val="11"/>
        <color rgb="FF525558"/>
        <rFont val="Calibri"/>
        <family val="2"/>
        <scheme val="minor"/>
      </rPr>
      <t xml:space="preserve">, in </t>
    </r>
    <r>
      <rPr>
        <b/>
        <sz val="11"/>
        <color rgb="FF525558"/>
        <rFont val="Calibri"/>
        <family val="2"/>
        <scheme val="minor"/>
      </rPr>
      <t>Häfen</t>
    </r>
    <r>
      <rPr>
        <sz val="11"/>
        <color rgb="FF525558"/>
        <rFont val="Calibri"/>
        <family val="2"/>
        <scheme val="minor"/>
      </rPr>
      <t xml:space="preserve"> oder auf </t>
    </r>
    <r>
      <rPr>
        <b/>
        <sz val="11"/>
        <color rgb="FF525558"/>
        <rFont val="Calibri"/>
        <family val="2"/>
        <scheme val="minor"/>
      </rPr>
      <t>Flughäfen</t>
    </r>
    <r>
      <rPr>
        <sz val="11"/>
        <color rgb="FF525558"/>
        <rFont val="Calibri"/>
        <family val="2"/>
        <scheme val="minor"/>
      </rPr>
      <t xml:space="preserve"> konstruiert und gebaut wurden.</t>
    </r>
  </si>
  <si>
    <r>
      <t xml:space="preserve">➤ </t>
    </r>
    <r>
      <rPr>
        <b/>
        <sz val="11"/>
        <color rgb="FF525558"/>
        <rFont val="Calibri"/>
        <family val="2"/>
        <scheme val="minor"/>
      </rPr>
      <t>Überland-(Reise)busse</t>
    </r>
    <r>
      <rPr>
        <sz val="11"/>
        <color rgb="FF525558"/>
        <rFont val="Calibri"/>
        <family val="2"/>
        <scheme val="minor"/>
      </rPr>
      <t xml:space="preserve"> (coaches): Die Ausnahme gilt für Busse ohne Stehplätze; Nahverkehrsbusse mit Stehplätzen unterliegen hingegen dem SFBG.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</si>
</sst>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0" x14ac:knownFonts="1">
    <font>
      <sz val="11"/>
      <color theme="1"/>
      <name val="Calibri"/>
      <family val="2"/>
      <scheme val="minor"/>
    </font>
    <font>
      <b/>
      <sz val="11"/>
      <color theme="1"/>
      <name val="Calibri"/>
      <family val="2"/>
      <scheme val="minor"/>
    </font>
    <font>
      <sz val="9"/>
      <color indexed="81"/>
      <name val="Segoe UI"/>
      <family val="2"/>
    </font>
    <font>
      <b/>
      <sz val="9"/>
      <color indexed="81"/>
      <name val="Segoe UI"/>
      <family val="2"/>
    </font>
    <font>
      <b/>
      <u/>
      <sz val="12"/>
      <color theme="1"/>
      <name val="Calibri"/>
      <family val="2"/>
      <scheme val="minor"/>
    </font>
    <font>
      <sz val="8"/>
      <name val="Calibri"/>
      <family val="2"/>
      <scheme val="minor"/>
    </font>
    <font>
      <sz val="11"/>
      <color theme="0"/>
      <name val="Calibri"/>
      <family val="2"/>
      <scheme val="minor"/>
    </font>
    <font>
      <b/>
      <sz val="11"/>
      <color theme="0"/>
      <name val="Calibri"/>
      <family val="2"/>
      <scheme val="minor"/>
    </font>
    <font>
      <u/>
      <sz val="11"/>
      <color theme="10"/>
      <name val="Calibri"/>
      <family val="2"/>
      <scheme val="minor"/>
    </font>
    <font>
      <u/>
      <sz val="11"/>
      <color theme="0"/>
      <name val="Calibri"/>
      <family val="2"/>
      <scheme val="minor"/>
    </font>
    <font>
      <sz val="18"/>
      <color rgb="FFF9805E"/>
      <name val="Arial"/>
      <family val="2"/>
    </font>
    <font>
      <sz val="11"/>
      <color rgb="FF525558"/>
      <name val="Calibri"/>
      <family val="2"/>
      <scheme val="minor"/>
    </font>
    <font>
      <b/>
      <sz val="11"/>
      <color rgb="FF525558"/>
      <name val="Calibri"/>
      <family val="2"/>
      <scheme val="minor"/>
    </font>
    <font>
      <b/>
      <sz val="12"/>
      <color rgb="FF525558"/>
      <name val="Arial"/>
      <family val="2"/>
    </font>
    <font>
      <b/>
      <sz val="11"/>
      <color rgb="FF525558"/>
      <name val="Arial"/>
      <family val="2"/>
    </font>
    <font>
      <sz val="11"/>
      <color rgb="FFF9805E"/>
      <name val="Arial"/>
      <family val="2"/>
    </font>
    <font>
      <b/>
      <sz val="11"/>
      <color rgb="FFF9805E"/>
      <name val="Arial"/>
      <family val="2"/>
    </font>
    <font>
      <sz val="9"/>
      <color rgb="FF525558"/>
      <name val="Calibri"/>
      <family val="2"/>
      <scheme val="minor"/>
    </font>
    <font>
      <sz val="11"/>
      <color rgb="FFFF0000"/>
      <name val="Calibri"/>
      <family val="2"/>
      <scheme val="minor"/>
    </font>
    <font>
      <sz val="11"/>
      <name val="Calibri"/>
      <family val="2"/>
      <scheme val="minor"/>
    </font>
    <font>
      <sz val="18"/>
      <color theme="0"/>
      <name val="Calibri"/>
      <family val="2"/>
      <scheme val="minor"/>
    </font>
    <font>
      <sz val="11"/>
      <color rgb="FFF9805E"/>
      <name val="Calibri"/>
      <family val="2"/>
      <scheme val="minor"/>
    </font>
    <font>
      <b/>
      <sz val="10"/>
      <color rgb="FF525558"/>
      <name val="Arial"/>
      <family val="2"/>
    </font>
    <font>
      <b/>
      <sz val="11"/>
      <color rgb="FFF9805E"/>
      <name val="Calibri"/>
      <family val="2"/>
      <scheme val="minor"/>
    </font>
    <font>
      <b/>
      <u/>
      <sz val="11"/>
      <color rgb="FFF9805E"/>
      <name val="Calibri"/>
      <family val="2"/>
      <scheme val="minor"/>
    </font>
    <font>
      <sz val="12"/>
      <color rgb="FF525558"/>
      <name val="Calibri"/>
      <family val="2"/>
      <scheme val="minor"/>
    </font>
    <font>
      <b/>
      <sz val="14"/>
      <color rgb="FFF9805E"/>
      <name val="Arial"/>
      <family val="2"/>
    </font>
    <font>
      <b/>
      <sz val="20"/>
      <color theme="0"/>
      <name val="Arial"/>
      <family val="2"/>
    </font>
    <font>
      <u/>
      <sz val="11"/>
      <color rgb="FF525558"/>
      <name val="Calibri"/>
      <family val="2"/>
      <scheme val="minor"/>
    </font>
    <font>
      <i/>
      <sz val="11"/>
      <color rgb="FF525558"/>
      <name val="Calibri"/>
      <family val="2"/>
      <scheme val="minor"/>
    </font>
  </fonts>
  <fills count="8">
    <fill>
      <patternFill patternType="none"/>
    </fill>
    <fill>
      <patternFill patternType="gray125"/>
    </fill>
    <fill>
      <patternFill patternType="solid">
        <fgColor theme="7" tint="0.79998168889431442"/>
        <bgColor indexed="64"/>
      </patternFill>
    </fill>
    <fill>
      <patternFill patternType="solid">
        <fgColor rgb="FFFFF2CC"/>
        <bgColor indexed="64"/>
      </patternFill>
    </fill>
    <fill>
      <patternFill patternType="solid">
        <fgColor rgb="FFF9805E"/>
        <bgColor indexed="64"/>
      </patternFill>
    </fill>
    <fill>
      <patternFill patternType="solid">
        <fgColor rgb="FFFBFBFB"/>
        <bgColor indexed="64"/>
      </patternFill>
    </fill>
    <fill>
      <patternFill patternType="solid">
        <fgColor theme="4" tint="0.59999389629810485"/>
        <bgColor indexed="64"/>
      </patternFill>
    </fill>
    <fill>
      <patternFill patternType="solid">
        <fgColor theme="4" tint="0.39997558519241921"/>
        <bgColor indexed="64"/>
      </patternFill>
    </fill>
  </fills>
  <borders count="30">
    <border>
      <left/>
      <right/>
      <top/>
      <bottom/>
      <diagonal/>
    </border>
    <border>
      <left style="thin">
        <color indexed="64"/>
      </left>
      <right/>
      <top style="thin">
        <color indexed="64"/>
      </top>
      <bottom style="thin">
        <color indexed="64"/>
      </bottom>
      <diagonal/>
    </border>
    <border>
      <left style="medium">
        <color rgb="FF92D050"/>
      </left>
      <right style="medium">
        <color rgb="FF92D050"/>
      </right>
      <top style="medium">
        <color rgb="FF92D050"/>
      </top>
      <bottom style="medium">
        <color rgb="FF92D050"/>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style="hair">
        <color theme="0" tint="-0.14996795556505021"/>
      </left>
      <right style="hair">
        <color theme="0" tint="-0.14996795556505021"/>
      </right>
      <top style="hair">
        <color theme="0" tint="-0.14996795556505021"/>
      </top>
      <bottom/>
      <diagonal/>
    </border>
    <border>
      <left style="hair">
        <color theme="0" tint="-0.14996795556505021"/>
      </left>
      <right style="hair">
        <color theme="0" tint="-0.14996795556505021"/>
      </right>
      <top/>
      <bottom/>
      <diagonal/>
    </border>
    <border>
      <left style="hair">
        <color theme="0" tint="-0.14996795556505021"/>
      </left>
      <right style="hair">
        <color theme="0" tint="-0.14996795556505021"/>
      </right>
      <top/>
      <bottom style="hair">
        <color theme="0" tint="-0.14996795556505021"/>
      </bottom>
      <diagonal/>
    </border>
    <border>
      <left style="hair">
        <color theme="0" tint="-0.14993743705557422"/>
      </left>
      <right style="hair">
        <color theme="0" tint="-0.14993743705557422"/>
      </right>
      <top style="hair">
        <color theme="0" tint="-0.14993743705557422"/>
      </top>
      <bottom style="hair">
        <color theme="0" tint="-0.14993743705557422"/>
      </bottom>
      <diagonal/>
    </border>
    <border>
      <left/>
      <right style="hair">
        <color theme="0" tint="-0.14996795556505021"/>
      </right>
      <top/>
      <bottom/>
      <diagonal/>
    </border>
    <border>
      <left style="medium">
        <color theme="0" tint="-0.34998626667073579"/>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medium">
        <color rgb="FFF9805E"/>
      </left>
      <right/>
      <top style="medium">
        <color rgb="FFF9805E"/>
      </top>
      <bottom/>
      <diagonal/>
    </border>
    <border>
      <left/>
      <right/>
      <top style="medium">
        <color rgb="FFF9805E"/>
      </top>
      <bottom/>
      <diagonal/>
    </border>
    <border>
      <left/>
      <right style="medium">
        <color rgb="FFF9805E"/>
      </right>
      <top style="medium">
        <color rgb="FFF9805E"/>
      </top>
      <bottom/>
      <diagonal/>
    </border>
    <border>
      <left style="medium">
        <color rgb="FFF9805E"/>
      </left>
      <right/>
      <top/>
      <bottom style="medium">
        <color rgb="FFF9805E"/>
      </bottom>
      <diagonal/>
    </border>
    <border>
      <left/>
      <right/>
      <top/>
      <bottom style="medium">
        <color rgb="FFF9805E"/>
      </bottom>
      <diagonal/>
    </border>
    <border>
      <left/>
      <right style="medium">
        <color rgb="FFF9805E"/>
      </right>
      <top/>
      <bottom style="medium">
        <color rgb="FFF9805E"/>
      </bottom>
      <diagonal/>
    </border>
  </borders>
  <cellStyleXfs count="2">
    <xf numFmtId="0" fontId="0" fillId="0" borderId="0"/>
    <xf numFmtId="0" fontId="8" fillId="0" borderId="0" applyNumberFormat="0" applyFill="0" applyBorder="0" applyAlignment="0" applyProtection="0"/>
  </cellStyleXfs>
  <cellXfs count="163">
    <xf numFmtId="0" fontId="0" fillId="0" borderId="0" xfId="0"/>
    <xf numFmtId="0" fontId="0" fillId="0" borderId="0" xfId="0" applyAlignment="1">
      <alignment wrapText="1"/>
    </xf>
    <xf numFmtId="0" fontId="1" fillId="0" borderId="0" xfId="0" applyFont="1"/>
    <xf numFmtId="0" fontId="0" fillId="0" borderId="0" xfId="0" applyAlignment="1">
      <alignment horizontal="center" wrapText="1"/>
    </xf>
    <xf numFmtId="164" fontId="0" fillId="0" borderId="0" xfId="0" applyNumberFormat="1" applyAlignment="1">
      <alignment horizontal="right"/>
    </xf>
    <xf numFmtId="0" fontId="0" fillId="4" borderId="0" xfId="0" applyFill="1"/>
    <xf numFmtId="0" fontId="7" fillId="4" borderId="0" xfId="0" applyFont="1" applyFill="1"/>
    <xf numFmtId="0" fontId="6" fillId="4" borderId="0" xfId="0" applyFont="1" applyFill="1" applyAlignment="1">
      <alignment wrapText="1"/>
    </xf>
    <xf numFmtId="0" fontId="0" fillId="5" borderId="0" xfId="0" applyFill="1" applyAlignment="1">
      <alignment wrapText="1"/>
    </xf>
    <xf numFmtId="0" fontId="10" fillId="5" borderId="0" xfId="0" applyFont="1" applyFill="1"/>
    <xf numFmtId="0" fontId="11" fillId="5" borderId="0" xfId="0" applyFont="1" applyFill="1" applyAlignment="1">
      <alignment wrapText="1"/>
    </xf>
    <xf numFmtId="0" fontId="10" fillId="5" borderId="0" xfId="0" applyFont="1" applyFill="1" applyAlignment="1">
      <alignment horizontal="left"/>
    </xf>
    <xf numFmtId="0" fontId="0" fillId="5" borderId="0" xfId="0" applyFill="1"/>
    <xf numFmtId="0" fontId="11" fillId="5" borderId="0" xfId="0" applyFont="1" applyFill="1" applyAlignment="1">
      <alignment horizontal="left" vertical="top" wrapText="1"/>
    </xf>
    <xf numFmtId="0" fontId="11" fillId="5" borderId="0" xfId="0" applyFont="1" applyFill="1" applyAlignment="1">
      <alignment vertical="top" wrapText="1"/>
    </xf>
    <xf numFmtId="0" fontId="13" fillId="5" borderId="0" xfId="0" applyFont="1" applyFill="1" applyAlignment="1">
      <alignment vertical="top" wrapText="1"/>
    </xf>
    <xf numFmtId="0" fontId="11" fillId="0" borderId="0" xfId="0" applyFont="1" applyAlignment="1">
      <alignment wrapText="1"/>
    </xf>
    <xf numFmtId="0" fontId="13" fillId="5" borderId="0" xfId="0" applyFont="1" applyFill="1" applyAlignment="1">
      <alignment wrapText="1"/>
    </xf>
    <xf numFmtId="0" fontId="14" fillId="5" borderId="0" xfId="0" applyFont="1" applyFill="1" applyAlignment="1">
      <alignment wrapText="1"/>
    </xf>
    <xf numFmtId="0" fontId="15" fillId="5" borderId="0" xfId="0" applyFont="1" applyFill="1" applyAlignment="1">
      <alignment horizontal="left"/>
    </xf>
    <xf numFmtId="0" fontId="15" fillId="5" borderId="0" xfId="0" applyFont="1" applyFill="1"/>
    <xf numFmtId="0" fontId="10" fillId="5" borderId="0" xfId="0" applyFont="1" applyFill="1" applyAlignment="1">
      <alignment wrapText="1"/>
    </xf>
    <xf numFmtId="0" fontId="16" fillId="5" borderId="0" xfId="0" quotePrefix="1" applyFont="1" applyFill="1" applyAlignment="1">
      <alignment wrapText="1"/>
    </xf>
    <xf numFmtId="0" fontId="16" fillId="5" borderId="0" xfId="1" applyFont="1" applyFill="1" applyAlignment="1">
      <alignment wrapText="1"/>
    </xf>
    <xf numFmtId="0" fontId="18" fillId="4" borderId="0" xfId="0" applyFont="1" applyFill="1"/>
    <xf numFmtId="0" fontId="0" fillId="5" borderId="0" xfId="0" applyFill="1" applyAlignment="1">
      <alignment vertical="top" wrapText="1"/>
    </xf>
    <xf numFmtId="0" fontId="4" fillId="5" borderId="0" xfId="0" applyFont="1" applyFill="1"/>
    <xf numFmtId="0" fontId="12" fillId="5" borderId="0" xfId="0" applyFont="1" applyFill="1" applyAlignment="1">
      <alignment vertical="top" wrapText="1"/>
    </xf>
    <xf numFmtId="0" fontId="14" fillId="5" borderId="0" xfId="0" applyFont="1" applyFill="1" applyAlignment="1">
      <alignment vertical="top" wrapText="1"/>
    </xf>
    <xf numFmtId="0" fontId="11" fillId="5" borderId="0" xfId="0" quotePrefix="1" applyFont="1" applyFill="1" applyAlignment="1">
      <alignment vertical="top" wrapText="1"/>
    </xf>
    <xf numFmtId="0" fontId="11" fillId="5" borderId="0" xfId="0" applyFont="1" applyFill="1"/>
    <xf numFmtId="0" fontId="12" fillId="5" borderId="0" xfId="0" applyFont="1" applyFill="1"/>
    <xf numFmtId="0" fontId="12" fillId="5" borderId="0" xfId="0" applyFont="1" applyFill="1" applyAlignment="1">
      <alignment horizontal="left" vertical="top" wrapText="1"/>
    </xf>
    <xf numFmtId="164" fontId="0" fillId="5" borderId="0" xfId="0" applyNumberFormat="1" applyFill="1" applyAlignment="1">
      <alignment horizontal="right"/>
    </xf>
    <xf numFmtId="0" fontId="1" fillId="5" borderId="0" xfId="0" applyFont="1" applyFill="1" applyAlignment="1">
      <alignment horizontal="left" indent="1"/>
    </xf>
    <xf numFmtId="0" fontId="1" fillId="5" borderId="0" xfId="0" applyFont="1" applyFill="1" applyAlignment="1">
      <alignment horizontal="center" vertical="center"/>
    </xf>
    <xf numFmtId="0" fontId="0" fillId="5" borderId="0" xfId="0" applyFill="1" applyAlignment="1">
      <alignment horizontal="center" vertical="center" wrapText="1"/>
    </xf>
    <xf numFmtId="2" fontId="0" fillId="5" borderId="0" xfId="0" applyNumberFormat="1" applyFill="1" applyAlignment="1">
      <alignment horizontal="center" vertical="center" wrapText="1"/>
    </xf>
    <xf numFmtId="10" fontId="1" fillId="5" borderId="0" xfId="0" applyNumberFormat="1" applyFont="1" applyFill="1" applyAlignment="1">
      <alignment horizontal="center" vertical="center" wrapText="1"/>
    </xf>
    <xf numFmtId="0" fontId="0" fillId="5" borderId="0" xfId="0" applyFill="1" applyAlignment="1">
      <alignment horizontal="center" vertical="center"/>
    </xf>
    <xf numFmtId="0" fontId="1" fillId="5" borderId="0" xfId="0" applyFont="1" applyFill="1" applyAlignment="1">
      <alignment horizontal="left" vertical="top" wrapText="1"/>
    </xf>
    <xf numFmtId="2" fontId="0" fillId="0" borderId="0" xfId="0" applyNumberFormat="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2" fontId="0" fillId="0" borderId="1" xfId="0" applyNumberFormat="1" applyBorder="1" applyAlignment="1">
      <alignment horizontal="center" vertical="center" wrapText="1"/>
    </xf>
    <xf numFmtId="10" fontId="1" fillId="0" borderId="3" xfId="0" applyNumberFormat="1" applyFont="1" applyBorder="1" applyAlignment="1">
      <alignment horizontal="center" vertical="center" wrapText="1"/>
    </xf>
    <xf numFmtId="10" fontId="1" fillId="0" borderId="7" xfId="0" applyNumberFormat="1" applyFont="1" applyBorder="1" applyAlignment="1">
      <alignment horizontal="center" vertical="center" wrapText="1"/>
    </xf>
    <xf numFmtId="2" fontId="19" fillId="0" borderId="0" xfId="0" applyNumberFormat="1" applyFont="1" applyAlignment="1">
      <alignment horizontal="center" vertical="center" wrapText="1"/>
    </xf>
    <xf numFmtId="0" fontId="1" fillId="5" borderId="8" xfId="0" applyFont="1" applyFill="1" applyBorder="1" applyAlignment="1">
      <alignment vertical="center" wrapText="1"/>
    </xf>
    <xf numFmtId="0" fontId="12" fillId="5" borderId="0" xfId="0" applyFont="1" applyFill="1" applyAlignment="1">
      <alignment horizontal="left" indent="1"/>
    </xf>
    <xf numFmtId="164" fontId="11" fillId="5" borderId="0" xfId="0" applyNumberFormat="1" applyFont="1" applyFill="1" applyAlignment="1">
      <alignment horizontal="right"/>
    </xf>
    <xf numFmtId="0" fontId="0" fillId="5" borderId="11" xfId="0" applyFill="1" applyBorder="1"/>
    <xf numFmtId="0" fontId="11" fillId="5" borderId="0" xfId="0" applyFont="1" applyFill="1" applyAlignment="1">
      <alignment horizontal="center"/>
    </xf>
    <xf numFmtId="0" fontId="0" fillId="0" borderId="11" xfId="0" applyBorder="1" applyAlignment="1">
      <alignment horizontal="left"/>
    </xf>
    <xf numFmtId="1" fontId="0" fillId="0" borderId="11" xfId="0" applyNumberFormat="1" applyBorder="1" applyAlignment="1">
      <alignment horizontal="left"/>
    </xf>
    <xf numFmtId="0" fontId="0" fillId="5" borderId="11" xfId="0" applyFill="1" applyBorder="1" applyAlignment="1">
      <alignment horizontal="left"/>
    </xf>
    <xf numFmtId="1" fontId="0" fillId="5" borderId="11" xfId="0" applyNumberFormat="1" applyFill="1" applyBorder="1" applyAlignment="1">
      <alignment horizontal="left"/>
    </xf>
    <xf numFmtId="0" fontId="0" fillId="5" borderId="11" xfId="0" applyFill="1" applyBorder="1" applyAlignment="1">
      <alignment horizontal="center"/>
    </xf>
    <xf numFmtId="0" fontId="0" fillId="0" borderId="11" xfId="0" applyBorder="1" applyAlignment="1">
      <alignment horizontal="center"/>
    </xf>
    <xf numFmtId="0" fontId="21" fillId="4" borderId="0" xfId="0" applyFont="1" applyFill="1"/>
    <xf numFmtId="0" fontId="0" fillId="5" borderId="0" xfId="0" applyFill="1" applyAlignment="1">
      <alignment horizontal="center"/>
    </xf>
    <xf numFmtId="0" fontId="23" fillId="5" borderId="0" xfId="0" applyFont="1" applyFill="1" applyAlignment="1">
      <alignment horizontal="center"/>
    </xf>
    <xf numFmtId="0" fontId="7" fillId="0" borderId="0" xfId="0" applyFont="1"/>
    <xf numFmtId="0" fontId="0" fillId="5" borderId="0" xfId="0" applyFill="1" applyAlignment="1">
      <alignment horizontal="left" wrapText="1"/>
    </xf>
    <xf numFmtId="0" fontId="10" fillId="5" borderId="0" xfId="0" applyFont="1" applyFill="1" applyAlignment="1">
      <alignment vertical="top" wrapText="1"/>
    </xf>
    <xf numFmtId="0" fontId="0" fillId="5" borderId="0" xfId="0" applyFill="1" applyAlignment="1">
      <alignment horizontal="center" wrapText="1"/>
    </xf>
    <xf numFmtId="0" fontId="13" fillId="5" borderId="0" xfId="0" applyFont="1" applyFill="1" applyAlignment="1">
      <alignment horizontal="left" wrapText="1"/>
    </xf>
    <xf numFmtId="0" fontId="14" fillId="5" borderId="0" xfId="0" applyFont="1" applyFill="1"/>
    <xf numFmtId="0" fontId="0" fillId="0" borderId="0" xfId="0" applyAlignment="1">
      <alignment vertical="top" wrapText="1"/>
    </xf>
    <xf numFmtId="0" fontId="1" fillId="0" borderId="0" xfId="0" applyFont="1" applyAlignment="1">
      <alignment horizontal="right" vertical="top"/>
    </xf>
    <xf numFmtId="0" fontId="1" fillId="5" borderId="0" xfId="0" applyFont="1" applyFill="1"/>
    <xf numFmtId="0" fontId="1" fillId="5" borderId="0" xfId="0" applyFont="1" applyFill="1" applyAlignment="1">
      <alignment horizontal="right" vertical="top"/>
    </xf>
    <xf numFmtId="0" fontId="23" fillId="5" borderId="0" xfId="0" applyFont="1" applyFill="1" applyAlignment="1">
      <alignment horizontal="center" vertical="top" wrapText="1"/>
    </xf>
    <xf numFmtId="0" fontId="23" fillId="5" borderId="0" xfId="0" applyFont="1" applyFill="1" applyAlignment="1">
      <alignment horizontal="center" vertical="top"/>
    </xf>
    <xf numFmtId="0" fontId="24" fillId="5" borderId="0" xfId="0" applyFont="1" applyFill="1" applyAlignment="1">
      <alignment horizontal="center" vertical="top"/>
    </xf>
    <xf numFmtId="0" fontId="11" fillId="7" borderId="11" xfId="0" applyFont="1" applyFill="1" applyBorder="1" applyAlignment="1">
      <alignment horizontal="left"/>
    </xf>
    <xf numFmtId="0" fontId="12" fillId="7" borderId="11" xfId="0" applyFont="1" applyFill="1" applyBorder="1" applyAlignment="1">
      <alignment horizontal="center"/>
    </xf>
    <xf numFmtId="0" fontId="11" fillId="0" borderId="11" xfId="0" applyFont="1" applyBorder="1" applyAlignment="1">
      <alignment horizontal="left"/>
    </xf>
    <xf numFmtId="0" fontId="11" fillId="0" borderId="11" xfId="0" applyFont="1" applyBorder="1" applyAlignment="1">
      <alignment horizontal="center"/>
    </xf>
    <xf numFmtId="0" fontId="11" fillId="5" borderId="11" xfId="0" applyFont="1" applyFill="1" applyBorder="1" applyAlignment="1">
      <alignment horizontal="left"/>
    </xf>
    <xf numFmtId="0" fontId="11" fillId="5" borderId="11" xfId="0" applyFont="1" applyFill="1" applyBorder="1" applyAlignment="1">
      <alignment horizontal="center"/>
    </xf>
    <xf numFmtId="0" fontId="12" fillId="5" borderId="15" xfId="0" applyFont="1" applyFill="1" applyBorder="1"/>
    <xf numFmtId="0" fontId="11" fillId="5" borderId="16" xfId="0" applyFont="1" applyFill="1" applyBorder="1" applyAlignment="1">
      <alignment horizontal="left" vertical="center" wrapText="1"/>
    </xf>
    <xf numFmtId="0" fontId="11" fillId="5" borderId="17" xfId="0" applyFont="1" applyFill="1" applyBorder="1" applyAlignment="1">
      <alignment horizontal="left" vertical="center" wrapText="1"/>
    </xf>
    <xf numFmtId="0" fontId="0" fillId="5" borderId="0" xfId="0" applyFill="1" applyAlignment="1">
      <alignment horizontal="left"/>
    </xf>
    <xf numFmtId="0" fontId="0" fillId="7" borderId="11" xfId="0" applyFill="1" applyBorder="1"/>
    <xf numFmtId="0" fontId="1" fillId="7" borderId="11" xfId="0" applyFont="1" applyFill="1" applyBorder="1" applyAlignment="1">
      <alignment horizontal="center"/>
    </xf>
    <xf numFmtId="0" fontId="11" fillId="0" borderId="11" xfId="0" applyFont="1" applyBorder="1"/>
    <xf numFmtId="1" fontId="11" fillId="0" borderId="11" xfId="0" applyNumberFormat="1" applyFont="1" applyBorder="1"/>
    <xf numFmtId="0" fontId="11" fillId="5" borderId="11" xfId="0" applyFont="1" applyFill="1" applyBorder="1"/>
    <xf numFmtId="1" fontId="11" fillId="5" borderId="11" xfId="0" applyNumberFormat="1" applyFont="1" applyFill="1" applyBorder="1"/>
    <xf numFmtId="0" fontId="0" fillId="0" borderId="0" xfId="0" applyAlignment="1">
      <alignment horizontal="left" wrapText="1"/>
    </xf>
    <xf numFmtId="0" fontId="0" fillId="6" borderId="11" xfId="0" applyFill="1" applyBorder="1"/>
    <xf numFmtId="0" fontId="1" fillId="6" borderId="11" xfId="0" applyFont="1" applyFill="1" applyBorder="1" applyAlignment="1">
      <alignment horizontal="center"/>
    </xf>
    <xf numFmtId="164" fontId="0" fillId="5" borderId="0" xfId="0" applyNumberFormat="1" applyFill="1" applyAlignment="1">
      <alignment horizontal="left"/>
    </xf>
    <xf numFmtId="0" fontId="27" fillId="4" borderId="0" xfId="0" applyFont="1" applyFill="1" applyAlignment="1">
      <alignment vertical="center"/>
    </xf>
    <xf numFmtId="0" fontId="28" fillId="5" borderId="0" xfId="0" applyFont="1" applyFill="1" applyAlignment="1">
      <alignment wrapText="1"/>
    </xf>
    <xf numFmtId="0" fontId="8" fillId="5" borderId="0" xfId="1" applyFill="1" applyAlignment="1">
      <alignment horizontal="right" wrapText="1"/>
    </xf>
    <xf numFmtId="0" fontId="1" fillId="4" borderId="0" xfId="0" applyFont="1" applyFill="1"/>
    <xf numFmtId="0" fontId="12" fillId="5" borderId="0" xfId="0" applyFont="1" applyFill="1" applyAlignment="1">
      <alignment vertical="top"/>
    </xf>
    <xf numFmtId="164" fontId="12" fillId="5" borderId="0" xfId="0" applyNumberFormat="1" applyFont="1" applyFill="1" applyAlignment="1">
      <alignment vertical="center"/>
    </xf>
    <xf numFmtId="0" fontId="12" fillId="5" borderId="0" xfId="0" applyFont="1" applyFill="1" applyAlignment="1">
      <alignment horizontal="center"/>
    </xf>
    <xf numFmtId="0" fontId="11" fillId="5" borderId="0" xfId="0" applyFont="1" applyFill="1" applyAlignment="1">
      <alignment horizontal="left" wrapText="1"/>
    </xf>
    <xf numFmtId="0" fontId="11" fillId="5" borderId="0" xfId="0" applyFont="1" applyFill="1" applyAlignment="1">
      <alignment horizontal="left" vertical="top" wrapText="1"/>
    </xf>
    <xf numFmtId="0" fontId="11" fillId="5" borderId="0" xfId="0" quotePrefix="1" applyFont="1" applyFill="1" applyAlignment="1">
      <alignment horizontal="left" vertical="top" wrapText="1"/>
    </xf>
    <xf numFmtId="0" fontId="17" fillId="5" borderId="0" xfId="0" applyFont="1" applyFill="1" applyAlignment="1">
      <alignment horizontal="left" vertical="top" wrapText="1"/>
    </xf>
    <xf numFmtId="0" fontId="10" fillId="5" borderId="0" xfId="0" applyFont="1" applyFill="1" applyAlignment="1">
      <alignment horizontal="left" vertical="top"/>
    </xf>
    <xf numFmtId="0" fontId="27" fillId="4" borderId="0" xfId="0" applyFont="1" applyFill="1" applyAlignment="1">
      <alignment horizontal="left" vertical="top"/>
    </xf>
    <xf numFmtId="0" fontId="10" fillId="5" borderId="0" xfId="0" applyFont="1" applyFill="1" applyAlignment="1">
      <alignment horizontal="left" vertical="top" wrapText="1"/>
    </xf>
    <xf numFmtId="0" fontId="12" fillId="5" borderId="0" xfId="0" applyFont="1" applyFill="1" applyAlignment="1">
      <alignment horizontal="left" vertical="top" wrapText="1"/>
    </xf>
    <xf numFmtId="0" fontId="6" fillId="0" borderId="0" xfId="0" applyFont="1" applyAlignment="1">
      <alignment horizontal="left" wrapText="1"/>
    </xf>
    <xf numFmtId="0" fontId="20" fillId="0" borderId="0" xfId="0" applyFont="1" applyAlignment="1">
      <alignment horizontal="left" vertical="top"/>
    </xf>
    <xf numFmtId="0" fontId="23" fillId="5" borderId="24" xfId="1" applyFont="1" applyFill="1" applyBorder="1" applyAlignment="1">
      <alignment horizontal="center" vertical="center"/>
    </xf>
    <xf numFmtId="0" fontId="26" fillId="5" borderId="25" xfId="0" applyFont="1" applyFill="1" applyBorder="1" applyAlignment="1">
      <alignment horizontal="center" vertical="center"/>
    </xf>
    <xf numFmtId="0" fontId="26" fillId="5" borderId="26" xfId="0" applyFont="1" applyFill="1" applyBorder="1" applyAlignment="1">
      <alignment horizontal="center" vertical="center"/>
    </xf>
    <xf numFmtId="0" fontId="26" fillId="5" borderId="27" xfId="0" applyFont="1" applyFill="1" applyBorder="1" applyAlignment="1">
      <alignment horizontal="center" vertical="center"/>
    </xf>
    <xf numFmtId="0" fontId="26" fillId="5" borderId="28" xfId="0" applyFont="1" applyFill="1" applyBorder="1" applyAlignment="1">
      <alignment horizontal="center" vertical="center"/>
    </xf>
    <xf numFmtId="0" fontId="26" fillId="5" borderId="29" xfId="0" applyFont="1" applyFill="1" applyBorder="1" applyAlignment="1">
      <alignment horizontal="center" vertical="center"/>
    </xf>
    <xf numFmtId="0" fontId="6" fillId="4" borderId="0" xfId="0" applyFont="1" applyFill="1" applyAlignment="1">
      <alignment horizontal="left"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1" fillId="5" borderId="0" xfId="0" applyFont="1" applyFill="1" applyAlignment="1">
      <alignment horizontal="center" vertical="center"/>
    </xf>
    <xf numFmtId="0" fontId="13" fillId="5" borderId="0" xfId="0" applyFont="1" applyFill="1" applyAlignment="1">
      <alignment horizontal="left"/>
    </xf>
    <xf numFmtId="0" fontId="10" fillId="5" borderId="0" xfId="0" applyFont="1" applyFill="1" applyAlignment="1">
      <alignment horizontal="left" wrapText="1"/>
    </xf>
    <xf numFmtId="0" fontId="13" fillId="5" borderId="0" xfId="0" applyFont="1" applyFill="1" applyAlignment="1">
      <alignment horizontal="left" wrapText="1"/>
    </xf>
    <xf numFmtId="0" fontId="12" fillId="3" borderId="12" xfId="0" applyFont="1" applyFill="1" applyBorder="1" applyAlignment="1">
      <alignment horizontal="left" vertical="center" wrapText="1"/>
    </xf>
    <xf numFmtId="0" fontId="12" fillId="3" borderId="14" xfId="0" applyFont="1" applyFill="1" applyBorder="1" applyAlignment="1">
      <alignment horizontal="left" vertical="center" wrapText="1"/>
    </xf>
    <xf numFmtId="0" fontId="12" fillId="3" borderId="13" xfId="0" applyFont="1" applyFill="1" applyBorder="1" applyAlignment="1">
      <alignment horizontal="left" vertical="center" wrapText="1"/>
    </xf>
    <xf numFmtId="0" fontId="12" fillId="6" borderId="11" xfId="0" applyFont="1" applyFill="1" applyBorder="1" applyAlignment="1">
      <alignment horizontal="left" vertical="center"/>
    </xf>
    <xf numFmtId="0" fontId="12" fillId="6" borderId="12" xfId="0" applyFont="1" applyFill="1" applyBorder="1" applyAlignment="1">
      <alignment horizontal="center" vertical="center"/>
    </xf>
    <xf numFmtId="0" fontId="12" fillId="6" borderId="13" xfId="0" applyFont="1" applyFill="1" applyBorder="1" applyAlignment="1">
      <alignment horizontal="center" vertical="center"/>
    </xf>
    <xf numFmtId="0" fontId="12" fillId="3" borderId="14" xfId="0" applyFont="1" applyFill="1" applyBorder="1" applyAlignment="1">
      <alignment horizontal="left" vertical="center"/>
    </xf>
    <xf numFmtId="0" fontId="12" fillId="3" borderId="13" xfId="0" applyFont="1" applyFill="1" applyBorder="1" applyAlignment="1">
      <alignment horizontal="left" vertical="center"/>
    </xf>
    <xf numFmtId="0" fontId="12" fillId="3" borderId="12" xfId="0" applyFont="1" applyFill="1" applyBorder="1" applyAlignment="1">
      <alignment horizontal="left" vertical="center"/>
    </xf>
    <xf numFmtId="0" fontId="13" fillId="5" borderId="0" xfId="0" applyFont="1" applyFill="1" applyAlignment="1">
      <alignment horizontal="left" vertical="top" wrapText="1"/>
    </xf>
    <xf numFmtId="0" fontId="22" fillId="5" borderId="0" xfId="0" applyFont="1" applyFill="1" applyAlignment="1">
      <alignment horizontal="left" vertical="top" wrapText="1"/>
    </xf>
    <xf numFmtId="0" fontId="11" fillId="0" borderId="11" xfId="0" applyFont="1" applyBorder="1" applyAlignment="1">
      <alignment horizontal="center"/>
    </xf>
    <xf numFmtId="0" fontId="13" fillId="5" borderId="0" xfId="0" applyFont="1" applyFill="1" applyAlignment="1">
      <alignment horizontal="left" vertical="top"/>
    </xf>
    <xf numFmtId="0" fontId="12" fillId="3" borderId="11" xfId="0" applyFont="1" applyFill="1" applyBorder="1" applyAlignment="1">
      <alignment horizontal="left" vertical="center" wrapText="1"/>
    </xf>
    <xf numFmtId="0" fontId="10" fillId="5" borderId="0" xfId="0" applyFont="1" applyFill="1" applyAlignment="1">
      <alignment horizontal="left"/>
    </xf>
    <xf numFmtId="0" fontId="22" fillId="5" borderId="0" xfId="0" applyFont="1" applyFill="1" applyAlignment="1">
      <alignment horizontal="left" wrapText="1"/>
    </xf>
    <xf numFmtId="0" fontId="13" fillId="5" borderId="0" xfId="0" applyFont="1" applyFill="1" applyAlignment="1">
      <alignment horizontal="left" vertical="center" wrapText="1"/>
    </xf>
    <xf numFmtId="0" fontId="11" fillId="5" borderId="11" xfId="0" applyFont="1" applyFill="1" applyBorder="1" applyAlignment="1">
      <alignment horizontal="left"/>
    </xf>
    <xf numFmtId="0" fontId="11" fillId="0" borderId="11" xfId="0" applyFont="1" applyBorder="1" applyAlignment="1">
      <alignment horizontal="left"/>
    </xf>
    <xf numFmtId="0" fontId="12" fillId="3" borderId="18" xfId="0" applyFont="1" applyFill="1" applyBorder="1" applyAlignment="1">
      <alignment horizontal="left" vertical="center" wrapText="1"/>
    </xf>
    <xf numFmtId="0" fontId="12" fillId="3" borderId="19" xfId="0" applyFont="1" applyFill="1" applyBorder="1" applyAlignment="1">
      <alignment horizontal="left" vertical="center" wrapText="1"/>
    </xf>
    <xf numFmtId="0" fontId="12" fillId="3" borderId="20" xfId="0" applyFont="1" applyFill="1" applyBorder="1" applyAlignment="1">
      <alignment horizontal="left" vertical="center" wrapText="1"/>
    </xf>
    <xf numFmtId="0" fontId="12" fillId="3" borderId="21" xfId="0" applyFont="1" applyFill="1" applyBorder="1" applyAlignment="1">
      <alignment horizontal="left" vertical="center" wrapText="1"/>
    </xf>
    <xf numFmtId="0" fontId="12" fillId="3" borderId="22" xfId="0" applyFont="1" applyFill="1" applyBorder="1" applyAlignment="1">
      <alignment horizontal="left" vertical="center" wrapText="1"/>
    </xf>
    <xf numFmtId="0" fontId="12" fillId="3" borderId="23" xfId="0" applyFont="1" applyFill="1" applyBorder="1" applyAlignment="1">
      <alignment horizontal="left" vertical="center" wrapText="1"/>
    </xf>
    <xf numFmtId="0" fontId="11" fillId="5" borderId="11" xfId="0" applyFont="1" applyFill="1" applyBorder="1" applyAlignment="1">
      <alignment horizontal="center"/>
    </xf>
    <xf numFmtId="0" fontId="11" fillId="5" borderId="16" xfId="0" applyFont="1" applyFill="1" applyBorder="1" applyAlignment="1">
      <alignment horizontal="left" vertical="center"/>
    </xf>
    <xf numFmtId="0" fontId="12" fillId="5" borderId="15" xfId="0" applyFont="1" applyFill="1" applyBorder="1" applyAlignment="1">
      <alignment horizontal="left"/>
    </xf>
    <xf numFmtId="0" fontId="11" fillId="5" borderId="16" xfId="0" applyFont="1" applyFill="1" applyBorder="1" applyAlignment="1">
      <alignment horizontal="left"/>
    </xf>
    <xf numFmtId="0" fontId="11" fillId="5" borderId="16" xfId="0" applyFont="1" applyFill="1" applyBorder="1" applyAlignment="1">
      <alignment horizontal="left" vertical="center" wrapText="1"/>
    </xf>
    <xf numFmtId="0" fontId="11" fillId="5" borderId="17" xfId="0" applyFont="1" applyFill="1" applyBorder="1" applyAlignment="1">
      <alignment horizontal="left" vertical="center" wrapText="1"/>
    </xf>
    <xf numFmtId="0" fontId="12" fillId="2" borderId="11" xfId="0" applyFont="1" applyFill="1" applyBorder="1" applyAlignment="1">
      <alignment horizontal="left" vertical="center"/>
    </xf>
    <xf numFmtId="0" fontId="12" fillId="2" borderId="11" xfId="0" applyFont="1" applyFill="1" applyBorder="1" applyAlignment="1">
      <alignment horizontal="left" vertical="center" wrapText="1"/>
    </xf>
    <xf numFmtId="0" fontId="1" fillId="0" borderId="0" xfId="0" applyFont="1" applyAlignment="1">
      <alignment horizontal="left"/>
    </xf>
    <xf numFmtId="0" fontId="0" fillId="0" borderId="0" xfId="0" applyAlignment="1">
      <alignment horizontal="left" wrapText="1"/>
    </xf>
  </cellXfs>
  <cellStyles count="2">
    <cellStyle name="Link" xfId="1" builtinId="8"/>
    <cellStyle name="Standard" xfId="0" builtinId="0"/>
  </cellStyles>
  <dxfs count="24">
    <dxf>
      <font>
        <color rgb="FF89CD80"/>
      </font>
      <fill>
        <patternFill>
          <bgColor rgb="FF89CD80"/>
        </patternFill>
      </fill>
    </dxf>
    <dxf>
      <font>
        <color rgb="FFFF7D7D"/>
      </font>
      <fill>
        <patternFill>
          <bgColor rgb="FFFF7C7C"/>
        </patternFill>
      </fill>
    </dxf>
    <dxf>
      <font>
        <color theme="0"/>
      </font>
      <fill>
        <patternFill>
          <bgColor rgb="FF89CD80"/>
        </patternFill>
      </fill>
    </dxf>
    <dxf>
      <font>
        <color theme="0"/>
      </font>
      <fill>
        <patternFill>
          <bgColor rgb="FFFF7C7C"/>
        </patternFill>
      </fill>
    </dxf>
    <dxf>
      <font>
        <color theme="0"/>
      </font>
      <fill>
        <patternFill>
          <bgColor rgb="FFFF7D7D"/>
        </patternFill>
      </fill>
    </dxf>
    <dxf>
      <font>
        <color theme="0"/>
      </font>
      <fill>
        <patternFill>
          <bgColor rgb="FF89CD80"/>
        </patternFill>
      </fill>
    </dxf>
    <dxf>
      <font>
        <color theme="0"/>
      </font>
      <fill>
        <patternFill>
          <bgColor rgb="FF89CD80"/>
        </patternFill>
      </fill>
    </dxf>
    <dxf>
      <font>
        <color theme="0"/>
      </font>
      <fill>
        <patternFill>
          <bgColor rgb="FFFF7D7D"/>
        </patternFill>
      </fill>
    </dxf>
    <dxf>
      <font>
        <color theme="1"/>
      </font>
      <fill>
        <patternFill patternType="none">
          <bgColor auto="1"/>
        </patternFill>
      </fill>
      <border>
        <left style="thin">
          <color rgb="FF92D050"/>
        </left>
        <right style="thin">
          <color rgb="FF92D050"/>
        </right>
        <top style="thin">
          <color rgb="FF92D050"/>
        </top>
        <bottom style="thin">
          <color rgb="FF92D050"/>
        </bottom>
      </border>
    </dxf>
    <dxf>
      <font>
        <color auto="1"/>
      </font>
      <fill>
        <patternFill patternType="none">
          <bgColor auto="1"/>
        </patternFill>
      </fill>
      <border>
        <left style="thin">
          <color rgb="FFFF0000"/>
        </left>
        <right style="thin">
          <color rgb="FFFF0000"/>
        </right>
        <top style="thin">
          <color rgb="FFFF0000"/>
        </top>
        <bottom style="thin">
          <color rgb="FFFF0000"/>
        </bottom>
      </border>
    </dxf>
    <dxf>
      <border>
        <left style="hair">
          <color theme="0" tint="-0.14996795556505021"/>
        </left>
        <right style="hair">
          <color theme="0" tint="-0.14996795556505021"/>
        </right>
        <top style="hair">
          <color theme="0" tint="-0.14996795556505021"/>
        </top>
        <bottom style="hair">
          <color theme="0" tint="-0.14996795556505021"/>
        </bottom>
        <vertical/>
        <horizontal/>
      </border>
    </dxf>
    <dxf>
      <border>
        <left style="thin">
          <color rgb="FFFF0000"/>
        </left>
        <right style="thin">
          <color rgb="FFFF0000"/>
        </right>
        <top style="thin">
          <color rgb="FFFF0000"/>
        </top>
        <bottom style="thin">
          <color rgb="FFFF0000"/>
        </bottom>
        <vertical/>
        <horizontal/>
      </border>
    </dxf>
    <dxf>
      <border>
        <left style="thin">
          <color rgb="FF92D050"/>
        </left>
        <right style="thin">
          <color rgb="FF92D050"/>
        </right>
        <top style="thin">
          <color rgb="FF92D050"/>
        </top>
        <bottom style="thin">
          <color rgb="FF92D050"/>
        </bottom>
        <vertical/>
        <horizontal/>
      </border>
    </dxf>
    <dxf>
      <border>
        <left style="hair">
          <color theme="0" tint="-0.14996795556505021"/>
        </left>
        <right style="hair">
          <color theme="0" tint="-0.14996795556505021"/>
        </right>
        <top style="hair">
          <color theme="0" tint="-0.14996795556505021"/>
        </top>
        <bottom style="hair">
          <color theme="0" tint="-0.14996795556505021"/>
        </bottom>
        <vertical/>
        <horizontal/>
      </border>
    </dxf>
    <dxf>
      <font>
        <color auto="1"/>
      </font>
      <fill>
        <patternFill patternType="none">
          <bgColor auto="1"/>
        </patternFill>
      </fill>
      <border>
        <left style="thin">
          <color rgb="FF92D050"/>
        </left>
        <right style="thin">
          <color rgb="FF92D050"/>
        </right>
        <top style="thin">
          <color rgb="FF92D050"/>
        </top>
        <bottom style="thin">
          <color rgb="FF92D050"/>
        </bottom>
      </border>
    </dxf>
    <dxf>
      <font>
        <color auto="1"/>
      </font>
      <fill>
        <patternFill patternType="none">
          <bgColor auto="1"/>
        </patternFill>
      </fill>
      <border>
        <left style="thin">
          <color rgb="FFFF0000"/>
        </left>
        <right style="thin">
          <color rgb="FFFF0000"/>
        </right>
        <top style="thin">
          <color rgb="FFFF0000"/>
        </top>
        <bottom style="thin">
          <color rgb="FFFF0000"/>
        </bottom>
      </border>
    </dxf>
    <dxf>
      <border>
        <left style="hair">
          <color theme="0" tint="-0.14996795556505021"/>
        </left>
        <right style="hair">
          <color theme="0" tint="-0.14996795556505021"/>
        </right>
        <top style="hair">
          <color theme="0" tint="-0.14996795556505021"/>
        </top>
        <bottom style="hair">
          <color theme="0" tint="-0.14996795556505021"/>
        </bottom>
        <vertical/>
        <horizontal/>
      </border>
    </dxf>
    <dxf>
      <font>
        <color auto="1"/>
      </font>
      <fill>
        <patternFill patternType="none">
          <bgColor auto="1"/>
        </patternFill>
      </fill>
      <border>
        <left style="thin">
          <color rgb="FF92D050"/>
        </left>
        <right style="thin">
          <color rgb="FF92D050"/>
        </right>
        <top style="thin">
          <color rgb="FF92D050"/>
        </top>
        <bottom style="thin">
          <color rgb="FF92D050"/>
        </bottom>
      </border>
    </dxf>
    <dxf>
      <font>
        <color theme="1"/>
      </font>
      <fill>
        <patternFill patternType="none">
          <bgColor auto="1"/>
        </patternFill>
      </fill>
      <border>
        <left style="thin">
          <color rgb="FFFF0000"/>
        </left>
        <right style="thin">
          <color rgb="FFFF0000"/>
        </right>
        <top style="thin">
          <color rgb="FFFF0000"/>
        </top>
        <bottom style="thin">
          <color rgb="FFFF0000"/>
        </bottom>
      </border>
    </dxf>
    <dxf>
      <border>
        <left style="hair">
          <color theme="0" tint="-0.14996795556505021"/>
        </left>
        <right style="hair">
          <color theme="0" tint="-0.14996795556505021"/>
        </right>
        <top style="hair">
          <color theme="0" tint="-0.14996795556505021"/>
        </top>
        <bottom style="hair">
          <color theme="0" tint="-0.14996795556505021"/>
        </bottom>
        <vertical/>
        <horizontal/>
      </border>
    </dxf>
    <dxf>
      <fill>
        <patternFill>
          <bgColor rgb="FFFBFBFB"/>
        </patternFill>
      </fill>
    </dxf>
    <dxf>
      <fill>
        <patternFill>
          <bgColor theme="0"/>
        </patternFill>
      </fill>
    </dxf>
    <dxf>
      <fill>
        <patternFill>
          <bgColor theme="7" tint="0.79998168889431442"/>
        </patternFill>
      </fill>
    </dxf>
    <dxf>
      <border>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s>
  <tableStyles count="1" defaultTableStyle="TableStyleMedium2" defaultPivotStyle="PivotStyleLight16">
    <tableStyle name="SFBG" pivot="0" count="4" xr9:uid="{FE926A72-52CB-4DF8-8FED-B82E4450A62F}">
      <tableStyleElement type="wholeTable" dxfId="23"/>
      <tableStyleElement type="headerRow" dxfId="22"/>
      <tableStyleElement type="firstRowStripe" dxfId="21"/>
      <tableStyleElement type="secondRowStripe" dxfId="20"/>
    </tableStyle>
  </tableStyles>
  <colors>
    <mruColors>
      <color rgb="FF525558"/>
      <color rgb="FFF9805E"/>
      <color rgb="FFFBFBFB"/>
      <color rgb="FFFFF2CC"/>
      <color rgb="FF89CD80"/>
      <color rgb="FFF1DD8C"/>
      <color rgb="FFFFF099"/>
      <color rgb="FFFFE699"/>
      <color rgb="FFFFFA99"/>
      <color rgb="FFA9D1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5.svg"/><Relationship Id="rId3" Type="http://schemas.openxmlformats.org/officeDocument/2006/relationships/image" Target="../media/image8.png"/><Relationship Id="rId7" Type="http://schemas.openxmlformats.org/officeDocument/2006/relationships/image" Target="../media/image4.png"/><Relationship Id="rId2" Type="http://schemas.openxmlformats.org/officeDocument/2006/relationships/image" Target="../media/image7.svg"/><Relationship Id="rId1" Type="http://schemas.openxmlformats.org/officeDocument/2006/relationships/image" Target="../media/image6.png"/><Relationship Id="rId6" Type="http://schemas.openxmlformats.org/officeDocument/2006/relationships/image" Target="../media/image11.svg"/><Relationship Id="rId5" Type="http://schemas.openxmlformats.org/officeDocument/2006/relationships/image" Target="../media/image10.png"/><Relationship Id="rId4" Type="http://schemas.openxmlformats.org/officeDocument/2006/relationships/image" Target="../media/image9.svg"/></Relationships>
</file>

<file path=xl/drawings/_rels/drawing3.xml.rels><?xml version="1.0" encoding="UTF-8" standalone="yes"?>
<Relationships xmlns="http://schemas.openxmlformats.org/package/2006/relationships"><Relationship Id="rId3" Type="http://schemas.openxmlformats.org/officeDocument/2006/relationships/image" Target="../media/image12.emf"/><Relationship Id="rId2" Type="http://schemas.openxmlformats.org/officeDocument/2006/relationships/image" Target="../media/image5.svg"/><Relationship Id="rId1" Type="http://schemas.openxmlformats.org/officeDocument/2006/relationships/image" Target="../media/image4.png"/><Relationship Id="rId6" Type="http://schemas.openxmlformats.org/officeDocument/2006/relationships/image" Target="../media/image15.emf"/><Relationship Id="rId5" Type="http://schemas.openxmlformats.org/officeDocument/2006/relationships/image" Target="../media/image14.emf"/><Relationship Id="rId4" Type="http://schemas.openxmlformats.org/officeDocument/2006/relationships/image" Target="../media/image13.emf"/></Relationships>
</file>

<file path=xl/drawings/_rels/drawing4.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18.emf"/><Relationship Id="rId2" Type="http://schemas.openxmlformats.org/officeDocument/2006/relationships/image" Target="../media/image17.emf"/><Relationship Id="rId1" Type="http://schemas.openxmlformats.org/officeDocument/2006/relationships/image" Target="../media/image16.emf"/><Relationship Id="rId4" Type="http://schemas.openxmlformats.org/officeDocument/2006/relationships/image" Target="../media/image19.emf"/></Relationships>
</file>

<file path=xl/drawings/drawing1.xml><?xml version="1.0" encoding="utf-8"?>
<xdr:wsDr xmlns:xdr="http://schemas.openxmlformats.org/drawingml/2006/spreadsheetDrawing" xmlns:a="http://schemas.openxmlformats.org/drawingml/2006/main">
  <xdr:twoCellAnchor>
    <xdr:from>
      <xdr:col>6</xdr:col>
      <xdr:colOff>57150</xdr:colOff>
      <xdr:row>19</xdr:row>
      <xdr:rowOff>19050</xdr:rowOff>
    </xdr:from>
    <xdr:to>
      <xdr:col>6</xdr:col>
      <xdr:colOff>238125</xdr:colOff>
      <xdr:row>20</xdr:row>
      <xdr:rowOff>0</xdr:rowOff>
    </xdr:to>
    <xdr:sp macro="" textlink="">
      <xdr:nvSpPr>
        <xdr:cNvPr id="2" name="Rechteck: abgerundete Ecken 1">
          <a:extLst>
            <a:ext uri="{FF2B5EF4-FFF2-40B4-BE49-F238E27FC236}">
              <a16:creationId xmlns:a16="http://schemas.microsoft.com/office/drawing/2014/main" id="{563CF78B-CDF2-C1F5-D7C6-4116814628B5}"/>
            </a:ext>
          </a:extLst>
        </xdr:cNvPr>
        <xdr:cNvSpPr/>
      </xdr:nvSpPr>
      <xdr:spPr>
        <a:xfrm>
          <a:off x="7791450" y="3562350"/>
          <a:ext cx="180975" cy="171450"/>
        </a:xfrm>
        <a:prstGeom prst="roundRect">
          <a:avLst/>
        </a:prstGeom>
        <a:solidFill>
          <a:srgbClr val="FFF099"/>
        </a:solidFill>
        <a:ln>
          <a:no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de-AT" sz="1100"/>
        </a:p>
      </xdr:txBody>
    </xdr:sp>
    <xdr:clientData/>
  </xdr:twoCellAnchor>
  <xdr:twoCellAnchor>
    <xdr:from>
      <xdr:col>6</xdr:col>
      <xdr:colOff>57150</xdr:colOff>
      <xdr:row>22</xdr:row>
      <xdr:rowOff>19050</xdr:rowOff>
    </xdr:from>
    <xdr:to>
      <xdr:col>6</xdr:col>
      <xdr:colOff>238125</xdr:colOff>
      <xdr:row>23</xdr:row>
      <xdr:rowOff>0</xdr:rowOff>
    </xdr:to>
    <xdr:sp macro="" textlink="">
      <xdr:nvSpPr>
        <xdr:cNvPr id="3" name="Rechteck: abgerundete Ecken 2">
          <a:extLst>
            <a:ext uri="{FF2B5EF4-FFF2-40B4-BE49-F238E27FC236}">
              <a16:creationId xmlns:a16="http://schemas.microsoft.com/office/drawing/2014/main" id="{BD2BDA55-AA91-4F41-9CEF-E8BAD57F6599}"/>
            </a:ext>
          </a:extLst>
        </xdr:cNvPr>
        <xdr:cNvSpPr/>
      </xdr:nvSpPr>
      <xdr:spPr>
        <a:xfrm>
          <a:off x="7791450" y="3562350"/>
          <a:ext cx="180975" cy="171450"/>
        </a:xfrm>
        <a:prstGeom prst="roundRect">
          <a:avLst/>
        </a:prstGeom>
        <a:solidFill>
          <a:schemeClr val="accent6">
            <a:lumMod val="60000"/>
            <a:lumOff val="40000"/>
          </a:schemeClr>
        </a:solidFill>
        <a:ln>
          <a:no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de-AT" sz="1100"/>
        </a:p>
      </xdr:txBody>
    </xdr:sp>
    <xdr:clientData/>
  </xdr:twoCellAnchor>
  <xdr:twoCellAnchor>
    <xdr:from>
      <xdr:col>6</xdr:col>
      <xdr:colOff>57150</xdr:colOff>
      <xdr:row>25</xdr:row>
      <xdr:rowOff>19050</xdr:rowOff>
    </xdr:from>
    <xdr:to>
      <xdr:col>6</xdr:col>
      <xdr:colOff>238125</xdr:colOff>
      <xdr:row>26</xdr:row>
      <xdr:rowOff>0</xdr:rowOff>
    </xdr:to>
    <xdr:sp macro="" textlink="">
      <xdr:nvSpPr>
        <xdr:cNvPr id="4" name="Rechteck: abgerundete Ecken 3">
          <a:extLst>
            <a:ext uri="{FF2B5EF4-FFF2-40B4-BE49-F238E27FC236}">
              <a16:creationId xmlns:a16="http://schemas.microsoft.com/office/drawing/2014/main" id="{66E97393-EA9D-4252-AE28-D3C798EA9C18}"/>
            </a:ext>
          </a:extLst>
        </xdr:cNvPr>
        <xdr:cNvSpPr/>
      </xdr:nvSpPr>
      <xdr:spPr>
        <a:xfrm>
          <a:off x="7791450" y="4133850"/>
          <a:ext cx="180975" cy="171450"/>
        </a:xfrm>
        <a:prstGeom prst="roundRect">
          <a:avLst/>
        </a:prstGeom>
        <a:solidFill>
          <a:schemeClr val="accent5">
            <a:lumMod val="40000"/>
            <a:lumOff val="60000"/>
          </a:schemeClr>
        </a:solidFill>
        <a:ln>
          <a:no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de-AT" sz="1100"/>
        </a:p>
      </xdr:txBody>
    </xdr:sp>
    <xdr:clientData/>
  </xdr:twoCellAnchor>
  <xdr:twoCellAnchor editAs="oneCell">
    <xdr:from>
      <xdr:col>2</xdr:col>
      <xdr:colOff>28575</xdr:colOff>
      <xdr:row>0</xdr:row>
      <xdr:rowOff>150360</xdr:rowOff>
    </xdr:from>
    <xdr:to>
      <xdr:col>2</xdr:col>
      <xdr:colOff>4991142</xdr:colOff>
      <xdr:row>0</xdr:row>
      <xdr:rowOff>487814</xdr:rowOff>
    </xdr:to>
    <xdr:pic>
      <xdr:nvPicPr>
        <xdr:cNvPr id="5" name="Grafik 4">
          <a:extLst>
            <a:ext uri="{FF2B5EF4-FFF2-40B4-BE49-F238E27FC236}">
              <a16:creationId xmlns:a16="http://schemas.microsoft.com/office/drawing/2014/main" id="{416057B4-F3D5-EEDD-A503-CEBFFBB1CB0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590550" y="150360"/>
          <a:ext cx="4962567" cy="3374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9525</xdr:colOff>
      <xdr:row>23</xdr:row>
      <xdr:rowOff>85725</xdr:rowOff>
    </xdr:from>
    <xdr:to>
      <xdr:col>6</xdr:col>
      <xdr:colOff>409575</xdr:colOff>
      <xdr:row>25</xdr:row>
      <xdr:rowOff>123825</xdr:rowOff>
    </xdr:to>
    <xdr:pic>
      <xdr:nvPicPr>
        <xdr:cNvPr id="5" name="Grafik 4">
          <a:extLst>
            <a:ext uri="{FF2B5EF4-FFF2-40B4-BE49-F238E27FC236}">
              <a16:creationId xmlns:a16="http://schemas.microsoft.com/office/drawing/2014/main" id="{CE1F4278-FA36-E615-3438-8EEA933FBA4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324600" y="4610100"/>
          <a:ext cx="400050" cy="400050"/>
        </a:xfrm>
        <a:prstGeom prst="rect">
          <a:avLst/>
        </a:prstGeom>
      </xdr:spPr>
    </xdr:pic>
    <xdr:clientData/>
  </xdr:twoCellAnchor>
  <xdr:twoCellAnchor editAs="oneCell">
    <xdr:from>
      <xdr:col>6</xdr:col>
      <xdr:colOff>28575</xdr:colOff>
      <xdr:row>31</xdr:row>
      <xdr:rowOff>85725</xdr:rowOff>
    </xdr:from>
    <xdr:to>
      <xdr:col>6</xdr:col>
      <xdr:colOff>409575</xdr:colOff>
      <xdr:row>33</xdr:row>
      <xdr:rowOff>85725</xdr:rowOff>
    </xdr:to>
    <xdr:pic>
      <xdr:nvPicPr>
        <xdr:cNvPr id="7" name="Grafik 6">
          <a:extLst>
            <a:ext uri="{FF2B5EF4-FFF2-40B4-BE49-F238E27FC236}">
              <a16:creationId xmlns:a16="http://schemas.microsoft.com/office/drawing/2014/main" id="{F7AD5C6F-D27A-261B-47B9-73A3A33C2FF1}"/>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6343650" y="6076950"/>
          <a:ext cx="381000" cy="381000"/>
        </a:xfrm>
        <a:prstGeom prst="rect">
          <a:avLst/>
        </a:prstGeom>
      </xdr:spPr>
    </xdr:pic>
    <xdr:clientData/>
  </xdr:twoCellAnchor>
  <xdr:twoCellAnchor editAs="oneCell">
    <xdr:from>
      <xdr:col>6</xdr:col>
      <xdr:colOff>1676399</xdr:colOff>
      <xdr:row>31</xdr:row>
      <xdr:rowOff>95250</xdr:rowOff>
    </xdr:from>
    <xdr:to>
      <xdr:col>6</xdr:col>
      <xdr:colOff>2047875</xdr:colOff>
      <xdr:row>33</xdr:row>
      <xdr:rowOff>85726</xdr:rowOff>
    </xdr:to>
    <xdr:pic>
      <xdr:nvPicPr>
        <xdr:cNvPr id="9" name="Grafik 8">
          <a:extLst>
            <a:ext uri="{FF2B5EF4-FFF2-40B4-BE49-F238E27FC236}">
              <a16:creationId xmlns:a16="http://schemas.microsoft.com/office/drawing/2014/main" id="{3CDCA174-1750-88F1-E949-B104B0F7E058}"/>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7334249" y="6429375"/>
          <a:ext cx="371476" cy="381001"/>
        </a:xfrm>
        <a:prstGeom prst="rect">
          <a:avLst/>
        </a:prstGeom>
      </xdr:spPr>
    </xdr:pic>
    <xdr:clientData/>
  </xdr:twoCellAnchor>
  <xdr:twoCellAnchor editAs="oneCell">
    <xdr:from>
      <xdr:col>2</xdr:col>
      <xdr:colOff>19051</xdr:colOff>
      <xdr:row>0</xdr:row>
      <xdr:rowOff>163603</xdr:rowOff>
    </xdr:from>
    <xdr:to>
      <xdr:col>3</xdr:col>
      <xdr:colOff>238125</xdr:colOff>
      <xdr:row>0</xdr:row>
      <xdr:rowOff>496520</xdr:rowOff>
    </xdr:to>
    <xdr:pic>
      <xdr:nvPicPr>
        <xdr:cNvPr id="3" name="Grafik 2">
          <a:extLst>
            <a:ext uri="{FF2B5EF4-FFF2-40B4-BE49-F238E27FC236}">
              <a16:creationId xmlns:a16="http://schemas.microsoft.com/office/drawing/2014/main" id="{6EBBAD4F-C712-2AC4-1990-209564B8EE75}"/>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rcRect/>
        <a:stretch/>
      </xdr:blipFill>
      <xdr:spPr>
        <a:xfrm>
          <a:off x="457201" y="163603"/>
          <a:ext cx="4895849" cy="3329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8250</xdr:colOff>
      <xdr:row>0</xdr:row>
      <xdr:rowOff>168354</xdr:rowOff>
    </xdr:from>
    <xdr:to>
      <xdr:col>7</xdr:col>
      <xdr:colOff>222563</xdr:colOff>
      <xdr:row>0</xdr:row>
      <xdr:rowOff>503539</xdr:rowOff>
    </xdr:to>
    <xdr:pic>
      <xdr:nvPicPr>
        <xdr:cNvPr id="2" name="Grafik 1">
          <a:extLst>
            <a:ext uri="{FF2B5EF4-FFF2-40B4-BE49-F238E27FC236}">
              <a16:creationId xmlns:a16="http://schemas.microsoft.com/office/drawing/2014/main" id="{E238FEEA-39C9-43DC-9393-B002F56AA76C}"/>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219" r="219"/>
        <a:stretch/>
      </xdr:blipFill>
      <xdr:spPr>
        <a:xfrm>
          <a:off x="446400" y="168354"/>
          <a:ext cx="4929188" cy="335185"/>
        </a:xfrm>
        <a:prstGeom prst="rect">
          <a:avLst/>
        </a:prstGeom>
      </xdr:spPr>
    </xdr:pic>
    <xdr:clientData/>
  </xdr:twoCellAnchor>
  <mc:AlternateContent xmlns:mc="http://schemas.openxmlformats.org/markup-compatibility/2006">
    <mc:Choice xmlns:a14="http://schemas.microsoft.com/office/drawing/2010/main" Requires="a14">
      <xdr:twoCellAnchor>
        <xdr:from>
          <xdr:col>0</xdr:col>
          <xdr:colOff>161925</xdr:colOff>
          <xdr:row>14</xdr:row>
          <xdr:rowOff>0</xdr:rowOff>
        </xdr:from>
        <xdr:to>
          <xdr:col>9</xdr:col>
          <xdr:colOff>28575</xdr:colOff>
          <xdr:row>22</xdr:row>
          <xdr:rowOff>123825</xdr:rowOff>
        </xdr:to>
        <xdr:grpSp>
          <xdr:nvGrpSpPr>
            <xdr:cNvPr id="9" name="Gruppieren 8">
              <a:extLst>
                <a:ext uri="{FF2B5EF4-FFF2-40B4-BE49-F238E27FC236}">
                  <a16:creationId xmlns:a16="http://schemas.microsoft.com/office/drawing/2014/main" id="{FCD776E3-2A41-FA06-B8BE-12C8484E1F15}"/>
                </a:ext>
              </a:extLst>
            </xdr:cNvPr>
            <xdr:cNvGrpSpPr/>
          </xdr:nvGrpSpPr>
          <xdr:grpSpPr>
            <a:xfrm>
              <a:off x="161925" y="4362450"/>
              <a:ext cx="6305550" cy="1638300"/>
              <a:chOff x="161925" y="4105275"/>
              <a:chExt cx="6343650" cy="1600200"/>
            </a:xfrm>
          </xdr:grpSpPr>
          <xdr:pic>
            <xdr:nvPicPr>
              <xdr:cNvPr id="4" name="Grafik 3">
                <a:extLst>
                  <a:ext uri="{FF2B5EF4-FFF2-40B4-BE49-F238E27FC236}">
                    <a16:creationId xmlns:a16="http://schemas.microsoft.com/office/drawing/2014/main" id="{69C55013-18AE-423D-B47D-A4DF70DC0118}"/>
                  </a:ext>
                </a:extLst>
              </xdr:cNvPr>
              <xdr:cNvPicPr>
                <a:picLocks noChangeAspect="1" noChangeArrowheads="1"/>
                <a:extLst>
                  <a:ext uri="{84589F7E-364E-4C9E-8A38-B11213B215E9}">
                    <a14:cameraTool cellRange="Logik!E1" spid="_x0000_s3825"/>
                  </a:ext>
                </a:extLst>
              </xdr:cNvPicPr>
            </xdr:nvPicPr>
            <xdr:blipFill>
              <a:blip xmlns:r="http://schemas.openxmlformats.org/officeDocument/2006/relationships" r:embed="rId3"/>
              <a:srcRect/>
              <a:stretch>
                <a:fillRect/>
              </a:stretch>
            </xdr:blipFill>
            <xdr:spPr bwMode="auto">
              <a:xfrm>
                <a:off x="161925" y="4105275"/>
                <a:ext cx="6343650" cy="1600200"/>
              </a:xfrm>
              <a:prstGeom prst="rect">
                <a:avLst/>
              </a:prstGeom>
              <a:noFill/>
              <a:extLst>
                <a:ext uri="{909E8E84-426E-40DD-AFC4-6F175D3DCCD1}">
                  <a14:hiddenFill>
                    <a:solidFill>
                      <a:srgbClr val="FFFFFF"/>
                    </a:solidFill>
                  </a14:hiddenFill>
                </a:ext>
              </a:extLst>
            </xdr:spPr>
          </xdr:pic>
          <xdr:pic>
            <xdr:nvPicPr>
              <xdr:cNvPr id="5" name="Grafik 4">
                <a:extLst>
                  <a:ext uri="{FF2B5EF4-FFF2-40B4-BE49-F238E27FC236}">
                    <a16:creationId xmlns:a16="http://schemas.microsoft.com/office/drawing/2014/main" id="{2E10E846-313A-486F-A0E1-F811D81AFBB3}"/>
                  </a:ext>
                </a:extLst>
              </xdr:cNvPr>
              <xdr:cNvPicPr>
                <a:picLocks noChangeAspect="1" noChangeArrowheads="1"/>
                <a:extLst>
                  <a:ext uri="{84589F7E-364E-4C9E-8A38-B11213B215E9}">
                    <a14:cameraTool cellRange="Logik!C1" spid="_x0000_s3826"/>
                  </a:ext>
                </a:extLst>
              </xdr:cNvPicPr>
            </xdr:nvPicPr>
            <xdr:blipFill>
              <a:blip xmlns:r="http://schemas.openxmlformats.org/officeDocument/2006/relationships" r:embed="rId4"/>
              <a:srcRect/>
              <a:stretch>
                <a:fillRect/>
              </a:stretch>
            </xdr:blipFill>
            <xdr:spPr bwMode="auto">
              <a:xfrm>
                <a:off x="419100" y="4343228"/>
                <a:ext cx="1400175" cy="366111"/>
              </a:xfrm>
              <a:prstGeom prst="rect">
                <a:avLst/>
              </a:prstGeom>
              <a:noFill/>
              <a:extLst>
                <a:ext uri="{909E8E84-426E-40DD-AFC4-6F175D3DCCD1}">
                  <a14:hiddenFill>
                    <a:solidFill>
                      <a:srgbClr val="FFFFFF"/>
                    </a:solidFill>
                  </a14:hiddenFill>
                </a:ext>
              </a:extLst>
            </xdr:spPr>
          </xdr:pic>
          <xdr:pic>
            <xdr:nvPicPr>
              <xdr:cNvPr id="6" name="Grafik 5">
                <a:extLst>
                  <a:ext uri="{FF2B5EF4-FFF2-40B4-BE49-F238E27FC236}">
                    <a16:creationId xmlns:a16="http://schemas.microsoft.com/office/drawing/2014/main" id="{F2470E04-1FF7-4E54-8F75-037A264BC015}"/>
                  </a:ext>
                </a:extLst>
              </xdr:cNvPr>
              <xdr:cNvPicPr>
                <a:picLocks noChangeAspect="1" noChangeArrowheads="1"/>
                <a:extLst>
                  <a:ext uri="{84589F7E-364E-4C9E-8A38-B11213B215E9}">
                    <a14:cameraTool cellRange="Logik!C2" spid="_x0000_s3827"/>
                  </a:ext>
                </a:extLst>
              </xdr:cNvPicPr>
            </xdr:nvPicPr>
            <xdr:blipFill>
              <a:blip xmlns:r="http://schemas.openxmlformats.org/officeDocument/2006/relationships" r:embed="rId5"/>
              <a:srcRect/>
              <a:stretch>
                <a:fillRect/>
              </a:stretch>
            </xdr:blipFill>
            <xdr:spPr bwMode="auto">
              <a:xfrm>
                <a:off x="438150" y="4743451"/>
                <a:ext cx="5593384" cy="209378"/>
              </a:xfrm>
              <a:prstGeom prst="rect">
                <a:avLst/>
              </a:prstGeom>
              <a:noFill/>
              <a:extLst>
                <a:ext uri="{909E8E84-426E-40DD-AFC4-6F175D3DCCD1}">
                  <a14:hiddenFill>
                    <a:solidFill>
                      <a:srgbClr val="FFFFFF"/>
                    </a:solidFill>
                  </a14:hiddenFill>
                </a:ext>
              </a:extLst>
            </xdr:spPr>
          </xdr:pic>
          <xdr:pic>
            <xdr:nvPicPr>
              <xdr:cNvPr id="7" name="Grafik 6">
                <a:extLst>
                  <a:ext uri="{FF2B5EF4-FFF2-40B4-BE49-F238E27FC236}">
                    <a16:creationId xmlns:a16="http://schemas.microsoft.com/office/drawing/2014/main" id="{BE9C6137-52DD-4F33-9F61-5A96CF4C2D9D}"/>
                  </a:ext>
                </a:extLst>
              </xdr:cNvPr>
              <xdr:cNvPicPr>
                <a:picLocks noChangeAspect="1" noChangeArrowheads="1"/>
                <a:extLst>
                  <a:ext uri="{84589F7E-364E-4C9E-8A38-B11213B215E9}">
                    <a14:cameraTool cellRange="Logik!C3" spid="_x0000_s3828"/>
                  </a:ext>
                </a:extLst>
              </xdr:cNvPicPr>
            </xdr:nvPicPr>
            <xdr:blipFill>
              <a:blip xmlns:r="http://schemas.openxmlformats.org/officeDocument/2006/relationships" r:embed="rId6"/>
              <a:srcRect/>
              <a:stretch>
                <a:fillRect/>
              </a:stretch>
            </xdr:blipFill>
            <xdr:spPr bwMode="auto">
              <a:xfrm>
                <a:off x="409575" y="5133975"/>
                <a:ext cx="4791075" cy="408859"/>
              </a:xfrm>
              <a:prstGeom prst="rect">
                <a:avLst/>
              </a:prstGeom>
              <a:noFill/>
              <a:extLst>
                <a:ext uri="{909E8E84-426E-40DD-AFC4-6F175D3DCCD1}">
                  <a14:hiddenFill>
                    <a:solidFill>
                      <a:srgbClr val="FFFFFF"/>
                    </a:solidFill>
                  </a14:hiddenFill>
                </a:ext>
              </a:extLst>
            </xdr:spPr>
          </xdr:pic>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208275</xdr:colOff>
      <xdr:row>0</xdr:row>
      <xdr:rowOff>161926</xdr:rowOff>
    </xdr:from>
    <xdr:to>
      <xdr:col>6</xdr:col>
      <xdr:colOff>127313</xdr:colOff>
      <xdr:row>0</xdr:row>
      <xdr:rowOff>497111</xdr:rowOff>
    </xdr:to>
    <xdr:pic>
      <xdr:nvPicPr>
        <xdr:cNvPr id="4" name="Grafik 3">
          <a:extLst>
            <a:ext uri="{FF2B5EF4-FFF2-40B4-BE49-F238E27FC236}">
              <a16:creationId xmlns:a16="http://schemas.microsoft.com/office/drawing/2014/main" id="{E7365E87-6DFF-486F-78FC-6BB688DD5731}"/>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606" r="606"/>
        <a:stretch/>
      </xdr:blipFill>
      <xdr:spPr>
        <a:xfrm>
          <a:off x="446400" y="161926"/>
          <a:ext cx="4929188" cy="3351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65400</xdr:colOff>
      <xdr:row>0</xdr:row>
      <xdr:rowOff>162000</xdr:rowOff>
    </xdr:from>
    <xdr:to>
      <xdr:col>3</xdr:col>
      <xdr:colOff>4670738</xdr:colOff>
      <xdr:row>0</xdr:row>
      <xdr:rowOff>497185</xdr:rowOff>
    </xdr:to>
    <xdr:pic>
      <xdr:nvPicPr>
        <xdr:cNvPr id="2" name="Grafik 1">
          <a:extLst>
            <a:ext uri="{FF2B5EF4-FFF2-40B4-BE49-F238E27FC236}">
              <a16:creationId xmlns:a16="http://schemas.microsoft.com/office/drawing/2014/main" id="{089A876A-BFBC-4FAD-A6FA-18989D36428E}"/>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446400" y="162000"/>
          <a:ext cx="4929188" cy="33518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27300</xdr:colOff>
      <xdr:row>0</xdr:row>
      <xdr:rowOff>162000</xdr:rowOff>
    </xdr:from>
    <xdr:to>
      <xdr:col>4</xdr:col>
      <xdr:colOff>3918263</xdr:colOff>
      <xdr:row>0</xdr:row>
      <xdr:rowOff>497185</xdr:rowOff>
    </xdr:to>
    <xdr:pic>
      <xdr:nvPicPr>
        <xdr:cNvPr id="2" name="Grafik 1">
          <a:extLst>
            <a:ext uri="{FF2B5EF4-FFF2-40B4-BE49-F238E27FC236}">
              <a16:creationId xmlns:a16="http://schemas.microsoft.com/office/drawing/2014/main" id="{EEC86198-82B4-4FEF-8257-AD5577638C2C}"/>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446400" y="162000"/>
          <a:ext cx="4929188" cy="33518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69000</xdr:colOff>
      <xdr:row>0</xdr:row>
      <xdr:rowOff>162000</xdr:rowOff>
    </xdr:from>
    <xdr:to>
      <xdr:col>4</xdr:col>
      <xdr:colOff>159488</xdr:colOff>
      <xdr:row>0</xdr:row>
      <xdr:rowOff>497185</xdr:rowOff>
    </xdr:to>
    <xdr:pic>
      <xdr:nvPicPr>
        <xdr:cNvPr id="2" name="Grafik 1">
          <a:extLst>
            <a:ext uri="{FF2B5EF4-FFF2-40B4-BE49-F238E27FC236}">
              <a16:creationId xmlns:a16="http://schemas.microsoft.com/office/drawing/2014/main" id="{9CF74895-5B14-4B9B-A1F2-2D7B5EB16196}"/>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450000" y="162000"/>
          <a:ext cx="4929188" cy="335185"/>
        </a:xfrm>
        <a:prstGeom prst="rect">
          <a:avLst/>
        </a:prstGeom>
      </xdr:spPr>
    </xdr:pic>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fsm.law/impressum/" TargetMode="External"/><Relationship Id="rId1" Type="http://schemas.openxmlformats.org/officeDocument/2006/relationships/hyperlink" Target="mailto:office@fsm.law"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F7B1D-208E-4061-9981-642699BAF443}">
  <sheetPr>
    <tabColor rgb="FFA9D18E"/>
  </sheetPr>
  <dimension ref="A1:M39"/>
  <sheetViews>
    <sheetView showGridLines="0" tabSelected="1" zoomScaleNormal="100" workbookViewId="0">
      <selection activeCell="G34" sqref="G34"/>
    </sheetView>
  </sheetViews>
  <sheetFormatPr baseColWidth="10" defaultRowHeight="15" x14ac:dyDescent="0.25"/>
  <cols>
    <col min="1" max="1" width="3.42578125" customWidth="1"/>
    <col min="2" max="2" width="3.140625" customWidth="1"/>
    <col min="3" max="3" width="94.140625" bestFit="1" customWidth="1"/>
    <col min="4" max="4" width="4.85546875" customWidth="1"/>
    <col min="5" max="5" width="4.140625" customWidth="1"/>
    <col min="6" max="6" width="4.42578125" customWidth="1"/>
    <col min="7" max="7" width="89" customWidth="1"/>
    <col min="13" max="13" width="37.28515625" customWidth="1"/>
  </cols>
  <sheetData>
    <row r="1" spans="1:13" ht="50.25" customHeight="1" x14ac:dyDescent="0.25">
      <c r="A1" s="5"/>
      <c r="B1" s="24"/>
      <c r="C1" s="95"/>
      <c r="D1" s="5"/>
      <c r="E1" s="5"/>
      <c r="F1" s="5"/>
      <c r="G1" s="5"/>
      <c r="H1" s="5"/>
    </row>
    <row r="3" spans="1:13" x14ac:dyDescent="0.25">
      <c r="B3" s="12"/>
      <c r="C3" s="12"/>
      <c r="D3" s="12"/>
      <c r="F3" s="12"/>
      <c r="G3" s="12"/>
      <c r="H3" s="12"/>
    </row>
    <row r="4" spans="1:13" ht="23.25" x14ac:dyDescent="0.35">
      <c r="B4" s="12"/>
      <c r="C4" s="11" t="s">
        <v>141</v>
      </c>
      <c r="D4" s="12"/>
      <c r="F4" s="12"/>
      <c r="G4" s="9" t="s">
        <v>142</v>
      </c>
      <c r="H4" s="12"/>
    </row>
    <row r="5" spans="1:13" x14ac:dyDescent="0.25">
      <c r="B5" s="12"/>
      <c r="C5" s="19"/>
      <c r="D5" s="12"/>
      <c r="F5" s="12"/>
      <c r="G5" s="20"/>
      <c r="H5" s="12"/>
    </row>
    <row r="6" spans="1:13" ht="15" customHeight="1" x14ac:dyDescent="0.25">
      <c r="B6" s="12"/>
      <c r="C6" s="102" t="s">
        <v>94</v>
      </c>
      <c r="D6" s="8"/>
      <c r="E6" s="1"/>
      <c r="F6" s="8"/>
      <c r="G6" s="103" t="s">
        <v>93</v>
      </c>
      <c r="H6" s="8"/>
      <c r="I6" s="1"/>
      <c r="J6" s="1"/>
      <c r="K6" s="1"/>
      <c r="L6" s="1"/>
      <c r="M6" s="1"/>
    </row>
    <row r="7" spans="1:13" ht="15" customHeight="1" x14ac:dyDescent="0.25">
      <c r="B7" s="12"/>
      <c r="C7" s="102"/>
      <c r="D7" s="8"/>
      <c r="E7" s="1"/>
      <c r="F7" s="8"/>
      <c r="G7" s="103"/>
      <c r="H7" s="8"/>
      <c r="I7" s="1"/>
      <c r="J7" s="1"/>
      <c r="K7" s="1"/>
      <c r="L7" s="1"/>
      <c r="M7" s="1"/>
    </row>
    <row r="8" spans="1:13" ht="15" customHeight="1" x14ac:dyDescent="0.25">
      <c r="B8" s="12"/>
      <c r="C8" s="102"/>
      <c r="D8" s="8"/>
      <c r="E8" s="1"/>
      <c r="F8" s="8"/>
      <c r="G8" s="103"/>
      <c r="H8" s="8"/>
      <c r="I8" s="1"/>
      <c r="J8" s="1"/>
      <c r="K8" s="1"/>
      <c r="L8" s="1"/>
      <c r="M8" s="1"/>
    </row>
    <row r="9" spans="1:13" ht="15" customHeight="1" x14ac:dyDescent="0.25">
      <c r="B9" s="12"/>
      <c r="C9" s="102"/>
      <c r="D9" s="8"/>
      <c r="E9" s="1"/>
      <c r="F9" s="8"/>
      <c r="G9" s="103"/>
      <c r="H9" s="8"/>
      <c r="I9" s="1"/>
      <c r="J9" s="1"/>
      <c r="K9" s="1"/>
      <c r="L9" s="1"/>
      <c r="M9" s="1"/>
    </row>
    <row r="10" spans="1:13" ht="15" customHeight="1" x14ac:dyDescent="0.25">
      <c r="B10" s="12"/>
      <c r="C10" s="102"/>
      <c r="D10" s="8"/>
      <c r="E10" s="1"/>
      <c r="F10" s="8"/>
      <c r="G10" s="14"/>
      <c r="H10" s="8"/>
      <c r="I10" s="1"/>
      <c r="J10" s="1"/>
      <c r="K10" s="1"/>
      <c r="L10" s="1"/>
      <c r="M10" s="1"/>
    </row>
    <row r="11" spans="1:13" ht="15" customHeight="1" x14ac:dyDescent="0.25">
      <c r="B11" s="12"/>
      <c r="C11" s="102"/>
      <c r="D11" s="8"/>
      <c r="E11" s="1"/>
      <c r="F11" s="8"/>
      <c r="G11" s="15" t="s">
        <v>95</v>
      </c>
      <c r="H11" s="8"/>
      <c r="I11" s="1"/>
      <c r="J11" s="1"/>
      <c r="K11" s="1"/>
      <c r="L11" s="1"/>
      <c r="M11" s="1"/>
    </row>
    <row r="12" spans="1:13" ht="15" customHeight="1" x14ac:dyDescent="0.25">
      <c r="B12" s="12"/>
      <c r="C12" s="102"/>
      <c r="D12" s="8"/>
      <c r="E12" s="1"/>
      <c r="F12" s="8"/>
      <c r="G12" s="14"/>
      <c r="H12" s="8"/>
      <c r="I12" s="1"/>
      <c r="J12" s="1"/>
      <c r="K12" s="1"/>
      <c r="L12" s="1"/>
      <c r="M12" s="1"/>
    </row>
    <row r="13" spans="1:13" ht="15" customHeight="1" x14ac:dyDescent="0.25">
      <c r="B13" s="12"/>
      <c r="C13" s="102"/>
      <c r="D13" s="8"/>
      <c r="E13" s="1"/>
      <c r="F13" s="8"/>
      <c r="G13" s="104" t="s">
        <v>144</v>
      </c>
      <c r="H13" s="8"/>
      <c r="I13" s="1"/>
      <c r="J13" s="1"/>
      <c r="K13" s="1"/>
      <c r="L13" s="1"/>
      <c r="M13" s="1"/>
    </row>
    <row r="14" spans="1:13" x14ac:dyDescent="0.25">
      <c r="B14" s="12"/>
      <c r="C14" s="10"/>
      <c r="D14" s="8"/>
      <c r="E14" s="1"/>
      <c r="F14" s="8"/>
      <c r="G14" s="104"/>
      <c r="H14" s="8"/>
      <c r="I14" s="1"/>
      <c r="J14" s="1"/>
      <c r="K14" s="1"/>
      <c r="L14" s="1"/>
      <c r="M14" s="1"/>
    </row>
    <row r="15" spans="1:13" x14ac:dyDescent="0.25">
      <c r="C15" s="16"/>
      <c r="D15" s="1"/>
      <c r="E15" s="1"/>
      <c r="F15" s="8"/>
      <c r="G15" s="104"/>
      <c r="H15" s="8"/>
      <c r="I15" s="1"/>
      <c r="J15" s="1"/>
      <c r="K15" s="1"/>
      <c r="L15" s="1"/>
      <c r="M15" s="1"/>
    </row>
    <row r="16" spans="1:13" x14ac:dyDescent="0.25">
      <c r="C16" s="16"/>
      <c r="D16" s="1"/>
      <c r="E16" s="1"/>
      <c r="F16" s="8"/>
      <c r="G16" s="104"/>
      <c r="H16" s="8"/>
      <c r="I16" s="1"/>
      <c r="J16" s="1"/>
      <c r="K16" s="1"/>
      <c r="L16" s="1"/>
      <c r="M16" s="1"/>
    </row>
    <row r="17" spans="2:13" x14ac:dyDescent="0.25">
      <c r="B17" s="12"/>
      <c r="C17" s="10"/>
      <c r="D17" s="8"/>
      <c r="E17" s="1"/>
      <c r="F17" s="8"/>
      <c r="G17" s="8"/>
      <c r="H17" s="8"/>
      <c r="I17" s="1"/>
      <c r="J17" s="1"/>
      <c r="K17" s="1"/>
      <c r="L17" s="1"/>
      <c r="M17" s="1"/>
    </row>
    <row r="18" spans="2:13" ht="23.25" x14ac:dyDescent="0.35">
      <c r="B18" s="12"/>
      <c r="C18" s="21" t="s">
        <v>85</v>
      </c>
      <c r="D18" s="8"/>
      <c r="E18" s="1"/>
      <c r="F18" s="8"/>
      <c r="G18" s="17" t="s">
        <v>96</v>
      </c>
      <c r="H18" s="8"/>
      <c r="I18" s="1"/>
      <c r="J18" s="1"/>
      <c r="K18" s="1"/>
      <c r="L18" s="1"/>
      <c r="M18" s="1"/>
    </row>
    <row r="19" spans="2:13" x14ac:dyDescent="0.25">
      <c r="B19" s="12"/>
      <c r="C19" s="10"/>
      <c r="D19" s="8"/>
      <c r="E19" s="1"/>
      <c r="F19" s="8"/>
      <c r="G19" s="8"/>
      <c r="H19" s="8"/>
      <c r="I19" s="1"/>
      <c r="J19" s="1"/>
      <c r="K19" s="1"/>
      <c r="L19" s="1"/>
      <c r="M19" s="1"/>
    </row>
    <row r="20" spans="2:13" ht="15" customHeight="1" x14ac:dyDescent="0.25">
      <c r="B20" s="12"/>
      <c r="C20" s="10" t="s">
        <v>92</v>
      </c>
      <c r="D20" s="8"/>
      <c r="E20" s="1"/>
      <c r="F20" s="8"/>
      <c r="G20" s="18" t="s">
        <v>97</v>
      </c>
      <c r="H20" s="8"/>
      <c r="I20" s="1"/>
      <c r="J20" s="1"/>
      <c r="K20" s="1"/>
      <c r="L20" s="1"/>
      <c r="M20" s="1"/>
    </row>
    <row r="21" spans="2:13" x14ac:dyDescent="0.25">
      <c r="B21" s="12"/>
      <c r="C21" s="10"/>
      <c r="D21" s="8"/>
      <c r="E21" s="1"/>
      <c r="F21" s="8"/>
      <c r="G21" s="10" t="s">
        <v>98</v>
      </c>
      <c r="H21" s="8"/>
      <c r="I21" s="1"/>
      <c r="J21" s="1"/>
      <c r="K21" s="1"/>
      <c r="L21" s="1"/>
      <c r="M21" s="1"/>
    </row>
    <row r="22" spans="2:13" ht="15.75" x14ac:dyDescent="0.25">
      <c r="B22" s="12"/>
      <c r="C22" s="17" t="s">
        <v>101</v>
      </c>
      <c r="D22" s="8"/>
      <c r="E22" s="1"/>
      <c r="F22" s="8"/>
      <c r="G22" s="10"/>
      <c r="H22" s="8"/>
      <c r="I22" s="1"/>
      <c r="J22" s="1"/>
      <c r="K22" s="1"/>
      <c r="L22" s="1"/>
      <c r="M22" s="1"/>
    </row>
    <row r="23" spans="2:13" x14ac:dyDescent="0.25">
      <c r="B23" s="12"/>
      <c r="C23" s="12"/>
      <c r="D23" s="8"/>
      <c r="E23" s="1"/>
      <c r="F23" s="8"/>
      <c r="G23" s="18" t="s">
        <v>99</v>
      </c>
      <c r="H23" s="8"/>
      <c r="I23" s="1"/>
      <c r="J23" s="1"/>
      <c r="K23" s="1"/>
      <c r="L23" s="1"/>
      <c r="M23" s="1"/>
    </row>
    <row r="24" spans="2:13" x14ac:dyDescent="0.25">
      <c r="B24" s="12"/>
      <c r="C24" s="23" t="s">
        <v>147</v>
      </c>
      <c r="D24" s="8"/>
      <c r="E24" s="1"/>
      <c r="F24" s="8"/>
      <c r="G24" s="10" t="s">
        <v>145</v>
      </c>
      <c r="H24" s="8"/>
      <c r="I24" s="1"/>
      <c r="J24" s="1"/>
      <c r="K24" s="1"/>
      <c r="L24" s="1"/>
      <c r="M24" s="1"/>
    </row>
    <row r="25" spans="2:13" x14ac:dyDescent="0.25">
      <c r="B25" s="12"/>
      <c r="C25" s="23" t="s">
        <v>102</v>
      </c>
      <c r="D25" s="8"/>
      <c r="E25" s="1"/>
      <c r="F25" s="8"/>
      <c r="G25" s="10"/>
      <c r="H25" s="8"/>
      <c r="I25" s="1"/>
      <c r="J25" s="1"/>
      <c r="K25" s="1"/>
      <c r="L25" s="1"/>
      <c r="M25" s="1"/>
    </row>
    <row r="26" spans="2:13" x14ac:dyDescent="0.25">
      <c r="B26" s="12"/>
      <c r="C26" s="22" t="s">
        <v>103</v>
      </c>
      <c r="D26" s="8"/>
      <c r="E26" s="1"/>
      <c r="F26" s="8"/>
      <c r="G26" s="18" t="s">
        <v>100</v>
      </c>
      <c r="H26" s="8"/>
      <c r="I26" s="1"/>
      <c r="J26" s="1"/>
      <c r="K26" s="1"/>
      <c r="L26" s="1"/>
      <c r="M26" s="1"/>
    </row>
    <row r="27" spans="2:13" x14ac:dyDescent="0.25">
      <c r="B27" s="12"/>
      <c r="C27" s="97" t="s">
        <v>148</v>
      </c>
      <c r="D27" s="8"/>
      <c r="E27" s="1"/>
      <c r="F27" s="8"/>
      <c r="G27" s="10" t="s">
        <v>146</v>
      </c>
      <c r="H27" s="8"/>
      <c r="I27" s="1"/>
      <c r="J27" s="1"/>
      <c r="K27" s="1"/>
      <c r="L27" s="1"/>
      <c r="M27" s="1"/>
    </row>
    <row r="28" spans="2:13" ht="15.75" x14ac:dyDescent="0.25">
      <c r="B28" s="12"/>
      <c r="C28" s="17" t="s">
        <v>55</v>
      </c>
      <c r="D28" s="8"/>
      <c r="E28" s="1"/>
      <c r="F28" s="8"/>
      <c r="G28" s="10"/>
      <c r="H28" s="8"/>
      <c r="I28" s="1"/>
      <c r="J28" s="1"/>
      <c r="K28" s="1"/>
      <c r="L28" s="1"/>
      <c r="M28" s="1"/>
    </row>
    <row r="29" spans="2:13" x14ac:dyDescent="0.25">
      <c r="B29" s="12"/>
      <c r="C29" s="10"/>
      <c r="D29" s="8"/>
      <c r="E29" s="1"/>
      <c r="F29" s="1"/>
      <c r="G29" s="1"/>
      <c r="H29" s="1"/>
      <c r="I29" s="1"/>
      <c r="J29" s="1"/>
      <c r="K29" s="1"/>
      <c r="L29" s="1"/>
      <c r="M29" s="1"/>
    </row>
    <row r="30" spans="2:13" ht="15" customHeight="1" x14ac:dyDescent="0.25">
      <c r="B30" s="12"/>
      <c r="C30" s="105" t="s">
        <v>143</v>
      </c>
      <c r="D30" s="8"/>
      <c r="E30" s="1"/>
      <c r="F30" s="1"/>
      <c r="G30" s="16"/>
      <c r="H30" s="1"/>
      <c r="I30" s="1"/>
      <c r="J30" s="1"/>
      <c r="K30" s="1"/>
      <c r="L30" s="1"/>
      <c r="M30" s="1"/>
    </row>
    <row r="31" spans="2:13" x14ac:dyDescent="0.25">
      <c r="B31" s="12"/>
      <c r="C31" s="105"/>
      <c r="D31" s="8"/>
      <c r="E31" s="1"/>
      <c r="F31" s="1"/>
      <c r="G31" s="16"/>
      <c r="H31" s="1"/>
      <c r="I31" s="1"/>
      <c r="J31" s="1"/>
      <c r="K31" s="1"/>
      <c r="L31" s="1"/>
      <c r="M31" s="1"/>
    </row>
    <row r="32" spans="2:13" x14ac:dyDescent="0.25">
      <c r="B32" s="12"/>
      <c r="C32" s="105"/>
      <c r="D32" s="8"/>
      <c r="E32" s="1"/>
      <c r="F32" s="1"/>
      <c r="G32" s="16"/>
      <c r="H32" s="1"/>
      <c r="I32" s="1"/>
      <c r="J32" s="1"/>
      <c r="K32" s="1"/>
      <c r="L32" s="1"/>
      <c r="M32" s="1"/>
    </row>
    <row r="33" spans="2:13" x14ac:dyDescent="0.25">
      <c r="B33" s="12"/>
      <c r="C33" s="105"/>
      <c r="D33" s="8"/>
      <c r="E33" s="1"/>
      <c r="F33" s="1"/>
      <c r="G33" s="16"/>
      <c r="H33" s="1"/>
      <c r="I33" s="1"/>
      <c r="J33" s="1"/>
      <c r="K33" s="1"/>
      <c r="L33" s="1"/>
      <c r="M33" s="1"/>
    </row>
    <row r="34" spans="2:13" x14ac:dyDescent="0.25">
      <c r="B34" s="12"/>
      <c r="C34" s="105"/>
      <c r="D34" s="8"/>
      <c r="E34" s="1"/>
      <c r="F34" s="1"/>
      <c r="G34" s="16"/>
      <c r="H34" s="1"/>
      <c r="I34" s="1"/>
      <c r="J34" s="1"/>
      <c r="K34" s="1"/>
      <c r="L34" s="1"/>
      <c r="M34" s="1"/>
    </row>
    <row r="35" spans="2:13" x14ac:dyDescent="0.25">
      <c r="B35" s="12"/>
      <c r="C35" s="105"/>
      <c r="D35" s="8"/>
      <c r="E35" s="1"/>
      <c r="F35" s="1"/>
      <c r="G35" s="1"/>
      <c r="H35" s="1"/>
      <c r="I35" s="1"/>
      <c r="J35" s="1"/>
      <c r="K35" s="1"/>
      <c r="L35" s="1"/>
      <c r="M35" s="1"/>
    </row>
    <row r="36" spans="2:13" x14ac:dyDescent="0.25">
      <c r="B36" s="12"/>
      <c r="C36" s="105"/>
      <c r="D36" s="8"/>
      <c r="E36" s="1"/>
      <c r="F36" s="1"/>
      <c r="G36" s="1"/>
      <c r="H36" s="1"/>
      <c r="I36" s="1"/>
      <c r="J36" s="1"/>
      <c r="K36" s="1"/>
      <c r="L36" s="1"/>
      <c r="M36" s="1"/>
    </row>
    <row r="37" spans="2:13" x14ac:dyDescent="0.25">
      <c r="B37" s="10"/>
      <c r="C37" s="96"/>
      <c r="D37" s="10"/>
      <c r="E37" s="1"/>
      <c r="F37" s="1"/>
      <c r="G37" s="1"/>
      <c r="H37" s="1"/>
      <c r="I37" s="1"/>
      <c r="J37" s="1"/>
      <c r="K37" s="1"/>
      <c r="L37" s="1"/>
      <c r="M37" s="1"/>
    </row>
    <row r="38" spans="2:13" ht="13.9" customHeight="1" x14ac:dyDescent="0.25">
      <c r="B38" s="10"/>
      <c r="C38" s="10"/>
      <c r="D38" s="10"/>
    </row>
    <row r="39" spans="2:13" ht="13.9" customHeight="1" x14ac:dyDescent="0.25"/>
  </sheetData>
  <sheetProtection algorithmName="SHA-512" hashValue="JtA8U9JBhVPdHQlZSvSjXhXlQGqREQ2paWztQfG9YaGEarN4RKVzfilciBvfsjFhYsFgoaB6FmkfySFD+mpOgg==" saltValue="GJSnaZqQKDsHFHqMJYGpIA==" spinCount="100000" sheet="1" objects="1" scenarios="1"/>
  <mergeCells count="4">
    <mergeCell ref="C6:C13"/>
    <mergeCell ref="G6:G9"/>
    <mergeCell ref="G13:G16"/>
    <mergeCell ref="C30:C36"/>
  </mergeCells>
  <hyperlinks>
    <hyperlink ref="C25" r:id="rId1" xr:uid="{0FC8E9B2-E9E1-46A2-ABBF-1154AD03608F}"/>
    <hyperlink ref="C27" r:id="rId2" xr:uid="{AABE2CF7-B072-4E75-90B5-B525FD8E4CAF}"/>
  </hyperlinks>
  <pageMargins left="0.7" right="0.7" top="0.78740157499999996" bottom="0.78740157499999996" header="0.3" footer="0.3"/>
  <pageSetup paperSize="9" orientation="portrait" r:id="rId3"/>
  <headerFooter>
    <oddFooter>&amp;L_x000D_&amp;1#&amp;"Calibri"&amp;10&amp;KFFC000 TLP gelb (Adressatenkreis)</oddFooter>
  </headerFooter>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5062A-7051-4B47-88EB-F2FF8642BD9A}">
  <sheetPr>
    <tabColor rgb="FFA9D18E"/>
  </sheetPr>
  <dimension ref="A1:L51"/>
  <sheetViews>
    <sheetView showGridLines="0" zoomScaleNormal="100" workbookViewId="0">
      <selection activeCell="K42" sqref="K42"/>
    </sheetView>
  </sheetViews>
  <sheetFormatPr baseColWidth="10" defaultRowHeight="15" x14ac:dyDescent="0.25"/>
  <cols>
    <col min="1" max="1" width="3.7109375" customWidth="1"/>
    <col min="2" max="2" width="2.85546875" customWidth="1"/>
    <col min="3" max="3" width="70.140625" customWidth="1"/>
    <col min="4" max="4" width="5.42578125" customWidth="1"/>
    <col min="5" max="5" width="3.7109375" customWidth="1"/>
    <col min="6" max="6" width="3.28515625" customWidth="1"/>
    <col min="7" max="7" width="72.7109375" customWidth="1"/>
    <col min="8" max="8" width="3.140625" customWidth="1"/>
    <col min="9" max="9" width="3.28515625" customWidth="1"/>
    <col min="10" max="10" width="4.28515625" customWidth="1"/>
    <col min="11" max="11" width="73.28515625" customWidth="1"/>
    <col min="12" max="12" width="4.5703125" customWidth="1"/>
  </cols>
  <sheetData>
    <row r="1" spans="1:12" ht="50.25" customHeight="1" x14ac:dyDescent="0.25">
      <c r="A1" s="5"/>
      <c r="B1" s="24"/>
      <c r="C1" s="107"/>
      <c r="D1" s="107"/>
      <c r="E1" s="107"/>
      <c r="F1" s="107"/>
      <c r="G1" s="107"/>
      <c r="H1" s="5"/>
      <c r="I1" s="5"/>
      <c r="J1" s="5"/>
      <c r="K1" s="5"/>
      <c r="L1" s="5"/>
    </row>
    <row r="3" spans="1:12" x14ac:dyDescent="0.25">
      <c r="B3" s="12"/>
      <c r="C3" s="12"/>
      <c r="D3" s="12"/>
      <c r="F3" s="12"/>
      <c r="G3" s="12"/>
      <c r="H3" s="12"/>
      <c r="J3" s="12"/>
      <c r="K3" s="12"/>
      <c r="L3" s="12"/>
    </row>
    <row r="4" spans="1:12" ht="14.25" customHeight="1" x14ac:dyDescent="0.25">
      <c r="B4" s="12"/>
      <c r="C4" s="108" t="s">
        <v>65</v>
      </c>
      <c r="D4" s="12"/>
      <c r="F4" s="12"/>
      <c r="G4" s="108" t="s">
        <v>63</v>
      </c>
      <c r="H4" s="12"/>
      <c r="J4" s="12"/>
      <c r="K4" s="108" t="s">
        <v>9</v>
      </c>
      <c r="L4" s="12"/>
    </row>
    <row r="5" spans="1:12" ht="14.25" customHeight="1" x14ac:dyDescent="0.25">
      <c r="B5" s="12"/>
      <c r="C5" s="108"/>
      <c r="D5" s="12"/>
      <c r="F5" s="12"/>
      <c r="G5" s="108"/>
      <c r="H5" s="12"/>
      <c r="J5" s="12"/>
      <c r="K5" s="108"/>
      <c r="L5" s="12"/>
    </row>
    <row r="6" spans="1:12" ht="14.25" customHeight="1" x14ac:dyDescent="0.25">
      <c r="B6" s="12"/>
      <c r="C6" s="108"/>
      <c r="D6" s="12"/>
      <c r="F6" s="12"/>
      <c r="G6" s="103" t="s">
        <v>157</v>
      </c>
      <c r="H6" s="12"/>
      <c r="J6" s="12"/>
      <c r="K6" s="103" t="s">
        <v>164</v>
      </c>
      <c r="L6" s="12"/>
    </row>
    <row r="7" spans="1:12" ht="14.25" customHeight="1" x14ac:dyDescent="0.25">
      <c r="B7" s="12"/>
      <c r="C7" s="108"/>
      <c r="D7" s="12"/>
      <c r="F7" s="12"/>
      <c r="G7" s="103"/>
      <c r="H7" s="12"/>
      <c r="J7" s="12"/>
      <c r="K7" s="103"/>
      <c r="L7" s="12"/>
    </row>
    <row r="8" spans="1:12" ht="14.25" customHeight="1" x14ac:dyDescent="0.25">
      <c r="B8" s="12"/>
      <c r="C8" s="103" t="s">
        <v>149</v>
      </c>
      <c r="D8" s="12"/>
      <c r="F8" s="12"/>
      <c r="G8" s="103"/>
      <c r="H8" s="12"/>
      <c r="J8" s="12"/>
      <c r="K8" s="103"/>
      <c r="L8" s="12"/>
    </row>
    <row r="9" spans="1:12" x14ac:dyDescent="0.25">
      <c r="B9" s="12"/>
      <c r="C9" s="103"/>
      <c r="D9" s="12"/>
      <c r="F9" s="12"/>
      <c r="G9" s="103"/>
      <c r="H9" s="12"/>
      <c r="J9" s="12"/>
      <c r="K9" s="103"/>
      <c r="L9" s="12"/>
    </row>
    <row r="10" spans="1:12" x14ac:dyDescent="0.25">
      <c r="B10" s="12"/>
      <c r="C10" s="103"/>
      <c r="D10" s="12"/>
      <c r="F10" s="12"/>
      <c r="G10" s="103"/>
      <c r="H10" s="12"/>
      <c r="J10" s="12"/>
      <c r="K10" s="103"/>
      <c r="L10" s="12"/>
    </row>
    <row r="11" spans="1:12" x14ac:dyDescent="0.25">
      <c r="B11" s="12"/>
      <c r="C11" s="103"/>
      <c r="D11" s="12"/>
      <c r="F11" s="12"/>
      <c r="G11" s="103"/>
      <c r="H11" s="12"/>
      <c r="J11" s="12"/>
      <c r="K11" s="103"/>
      <c r="L11" s="12"/>
    </row>
    <row r="12" spans="1:12" x14ac:dyDescent="0.25">
      <c r="B12" s="12"/>
      <c r="C12" s="12"/>
      <c r="D12" s="12"/>
      <c r="F12" s="12"/>
      <c r="G12" s="103"/>
      <c r="H12" s="12"/>
      <c r="J12" s="12"/>
      <c r="K12" s="103"/>
      <c r="L12" s="12"/>
    </row>
    <row r="13" spans="1:12" x14ac:dyDescent="0.25">
      <c r="F13" s="12"/>
      <c r="G13" s="28" t="s">
        <v>104</v>
      </c>
      <c r="H13" s="12"/>
      <c r="J13" s="12"/>
      <c r="K13" s="12"/>
      <c r="L13" s="12"/>
    </row>
    <row r="14" spans="1:12" x14ac:dyDescent="0.25">
      <c r="B14" s="12"/>
      <c r="C14" s="12"/>
      <c r="D14" s="12"/>
      <c r="F14" s="12"/>
      <c r="G14" s="25"/>
      <c r="H14" s="12"/>
    </row>
    <row r="15" spans="1:12" x14ac:dyDescent="0.25">
      <c r="B15" s="12"/>
      <c r="C15" s="106" t="s">
        <v>56</v>
      </c>
      <c r="D15" s="12"/>
      <c r="F15" s="12"/>
      <c r="G15" s="29" t="s">
        <v>105</v>
      </c>
      <c r="H15" s="12"/>
      <c r="J15" s="12"/>
      <c r="K15" s="12"/>
      <c r="L15" s="12"/>
    </row>
    <row r="16" spans="1:12" x14ac:dyDescent="0.25">
      <c r="B16" s="12"/>
      <c r="C16" s="106"/>
      <c r="D16" s="12"/>
      <c r="F16" s="12"/>
      <c r="G16" s="30" t="s">
        <v>106</v>
      </c>
      <c r="H16" s="12"/>
      <c r="J16" s="12"/>
      <c r="K16" s="106" t="s">
        <v>61</v>
      </c>
      <c r="L16" s="12"/>
    </row>
    <row r="17" spans="2:12" x14ac:dyDescent="0.25">
      <c r="B17" s="12"/>
      <c r="C17" s="103" t="s">
        <v>150</v>
      </c>
      <c r="D17" s="12"/>
      <c r="F17" s="12"/>
      <c r="G17" s="30" t="s">
        <v>158</v>
      </c>
      <c r="H17" s="12"/>
      <c r="J17" s="12"/>
      <c r="K17" s="106"/>
      <c r="L17" s="12"/>
    </row>
    <row r="18" spans="2:12" ht="14.25" customHeight="1" x14ac:dyDescent="0.25">
      <c r="B18" s="12"/>
      <c r="C18" s="103"/>
      <c r="D18" s="12"/>
      <c r="F18" s="12"/>
      <c r="G18" s="12"/>
      <c r="H18" s="12"/>
      <c r="J18" s="12"/>
      <c r="K18" s="109" t="s">
        <v>62</v>
      </c>
      <c r="L18" s="12"/>
    </row>
    <row r="19" spans="2:12" x14ac:dyDescent="0.25">
      <c r="B19" s="12"/>
      <c r="C19" s="103"/>
      <c r="D19" s="12"/>
      <c r="J19" s="12"/>
      <c r="K19" s="109"/>
      <c r="L19" s="12"/>
    </row>
    <row r="20" spans="2:12" ht="15.75" customHeight="1" x14ac:dyDescent="0.25">
      <c r="B20" s="12"/>
      <c r="C20" s="10" t="s">
        <v>151</v>
      </c>
      <c r="D20" s="12"/>
      <c r="F20" s="12"/>
      <c r="G20" s="12"/>
      <c r="H20" s="12"/>
      <c r="J20" s="12"/>
      <c r="K20" s="27"/>
      <c r="L20" s="12"/>
    </row>
    <row r="21" spans="2:12" x14ac:dyDescent="0.25">
      <c r="B21" s="12"/>
      <c r="C21" s="103" t="s">
        <v>152</v>
      </c>
      <c r="D21" s="12"/>
      <c r="F21" s="12"/>
      <c r="G21" s="106" t="s">
        <v>86</v>
      </c>
      <c r="H21" s="12"/>
      <c r="J21" s="12"/>
      <c r="K21" s="103" t="s">
        <v>176</v>
      </c>
      <c r="L21" s="12"/>
    </row>
    <row r="22" spans="2:12" x14ac:dyDescent="0.25">
      <c r="B22" s="12"/>
      <c r="C22" s="103"/>
      <c r="D22" s="12"/>
      <c r="F22" s="12"/>
      <c r="G22" s="106"/>
      <c r="H22" s="12"/>
      <c r="J22" s="12"/>
      <c r="K22" s="103"/>
      <c r="L22" s="12"/>
    </row>
    <row r="23" spans="2:12" x14ac:dyDescent="0.25">
      <c r="B23" s="12"/>
      <c r="C23" s="103" t="s">
        <v>153</v>
      </c>
      <c r="D23" s="12"/>
      <c r="F23" s="12"/>
      <c r="G23" s="67" t="s">
        <v>107</v>
      </c>
      <c r="H23" s="12"/>
      <c r="J23" s="12"/>
      <c r="K23" s="30"/>
      <c r="L23" s="12"/>
    </row>
    <row r="24" spans="2:12" ht="14.25" customHeight="1" x14ac:dyDescent="0.25">
      <c r="B24" s="12"/>
      <c r="C24" s="103"/>
      <c r="D24" s="12"/>
      <c r="F24" s="12"/>
      <c r="G24" s="12"/>
      <c r="H24" s="12"/>
      <c r="J24" s="12"/>
      <c r="K24" s="103" t="s">
        <v>177</v>
      </c>
      <c r="L24" s="12"/>
    </row>
    <row r="25" spans="2:12" x14ac:dyDescent="0.25">
      <c r="B25" s="12"/>
      <c r="C25" s="12"/>
      <c r="D25" s="12"/>
      <c r="F25" s="12"/>
      <c r="G25" s="31" t="s">
        <v>159</v>
      </c>
      <c r="H25" s="12"/>
      <c r="J25" s="12"/>
      <c r="K25" s="103"/>
      <c r="L25" s="12"/>
    </row>
    <row r="26" spans="2:12" x14ac:dyDescent="0.25">
      <c r="F26" s="12"/>
      <c r="G26" s="12"/>
      <c r="H26" s="12"/>
      <c r="J26" s="12"/>
      <c r="K26" s="103"/>
      <c r="L26" s="12"/>
    </row>
    <row r="27" spans="2:12" ht="15.75" x14ac:dyDescent="0.25">
      <c r="B27" s="26"/>
      <c r="C27" s="26"/>
      <c r="D27" s="26"/>
      <c r="F27" s="12"/>
      <c r="G27" s="103" t="s">
        <v>161</v>
      </c>
      <c r="H27" s="12"/>
      <c r="J27" s="12"/>
      <c r="K27" s="103"/>
      <c r="L27" s="12"/>
    </row>
    <row r="28" spans="2:12" x14ac:dyDescent="0.25">
      <c r="B28" s="8"/>
      <c r="C28" s="106" t="s">
        <v>64</v>
      </c>
      <c r="D28" s="8"/>
      <c r="E28" s="1"/>
      <c r="F28" s="8"/>
      <c r="G28" s="103"/>
      <c r="H28" s="8"/>
      <c r="I28" s="1"/>
      <c r="J28" s="8"/>
      <c r="K28" s="103"/>
      <c r="L28" s="12"/>
    </row>
    <row r="29" spans="2:12" x14ac:dyDescent="0.25">
      <c r="B29" s="8"/>
      <c r="C29" s="106"/>
      <c r="D29" s="8"/>
      <c r="E29" s="1"/>
      <c r="F29" s="8"/>
      <c r="G29" s="103"/>
      <c r="H29" s="8"/>
      <c r="I29" s="1"/>
      <c r="J29" s="8"/>
      <c r="K29" s="103" t="s">
        <v>178</v>
      </c>
      <c r="L29" s="12"/>
    </row>
    <row r="30" spans="2:12" ht="14.25" customHeight="1" x14ac:dyDescent="0.25">
      <c r="B30" s="8"/>
      <c r="C30" s="103" t="s">
        <v>154</v>
      </c>
      <c r="D30" s="8"/>
      <c r="E30" s="1"/>
      <c r="F30" s="8"/>
      <c r="G30" s="8"/>
      <c r="H30" s="8"/>
      <c r="I30" s="1"/>
      <c r="J30" s="8"/>
      <c r="K30" s="103"/>
      <c r="L30" s="12"/>
    </row>
    <row r="31" spans="2:12" x14ac:dyDescent="0.25">
      <c r="B31" s="8"/>
      <c r="C31" s="103"/>
      <c r="D31" s="8"/>
      <c r="E31" s="1"/>
      <c r="F31" s="8"/>
      <c r="G31" s="18" t="s">
        <v>108</v>
      </c>
      <c r="H31" s="8"/>
      <c r="I31" s="1"/>
      <c r="J31" s="8"/>
      <c r="K31" s="14"/>
      <c r="L31" s="12"/>
    </row>
    <row r="32" spans="2:12" ht="16.5" customHeight="1" x14ac:dyDescent="0.25">
      <c r="B32" s="8"/>
      <c r="C32" s="103"/>
      <c r="D32" s="8"/>
      <c r="E32" s="1"/>
      <c r="F32" s="8"/>
      <c r="G32" s="10"/>
      <c r="H32" s="8"/>
      <c r="I32" s="1"/>
      <c r="J32" s="8"/>
      <c r="K32" s="103" t="s">
        <v>110</v>
      </c>
      <c r="L32" s="12"/>
    </row>
    <row r="33" spans="2:12" ht="14.25" customHeight="1" x14ac:dyDescent="0.25">
      <c r="B33" s="8"/>
      <c r="C33" s="8"/>
      <c r="D33" s="8"/>
      <c r="E33" s="1"/>
      <c r="F33" s="8"/>
      <c r="G33" s="31" t="s">
        <v>160</v>
      </c>
      <c r="H33" s="8"/>
      <c r="I33" s="1"/>
      <c r="J33" s="8"/>
      <c r="K33" s="103"/>
      <c r="L33" s="12"/>
    </row>
    <row r="34" spans="2:12" ht="15.6" customHeight="1" x14ac:dyDescent="0.25">
      <c r="F34" s="12"/>
      <c r="G34" s="30"/>
      <c r="H34" s="12"/>
      <c r="J34" s="12"/>
      <c r="K34" s="103"/>
      <c r="L34" s="12"/>
    </row>
    <row r="35" spans="2:12" ht="15.6" customHeight="1" x14ac:dyDescent="0.25">
      <c r="B35" s="12"/>
      <c r="C35" s="12"/>
      <c r="D35" s="12"/>
      <c r="F35" s="12"/>
      <c r="G35" s="103" t="s">
        <v>162</v>
      </c>
      <c r="H35" s="12"/>
      <c r="J35" s="12"/>
      <c r="K35" s="103"/>
      <c r="L35" s="12"/>
    </row>
    <row r="36" spans="2:12" ht="15.6" customHeight="1" x14ac:dyDescent="0.25">
      <c r="B36" s="12"/>
      <c r="C36" s="106" t="s">
        <v>80</v>
      </c>
      <c r="D36" s="12"/>
      <c r="F36" s="12"/>
      <c r="G36" s="103"/>
      <c r="H36" s="12"/>
      <c r="J36" s="12"/>
      <c r="K36" s="103"/>
      <c r="L36" s="12"/>
    </row>
    <row r="37" spans="2:12" ht="17.25" customHeight="1" x14ac:dyDescent="0.25">
      <c r="B37" s="12"/>
      <c r="C37" s="106"/>
      <c r="D37" s="12"/>
      <c r="F37" s="12"/>
      <c r="G37" s="103"/>
      <c r="H37" s="12"/>
      <c r="J37" s="12"/>
      <c r="K37" s="14"/>
      <c r="L37" s="12"/>
    </row>
    <row r="38" spans="2:12" ht="14.25" customHeight="1" x14ac:dyDescent="0.25">
      <c r="B38" s="12"/>
      <c r="C38" s="103" t="s">
        <v>155</v>
      </c>
      <c r="D38" s="12"/>
      <c r="F38" s="12"/>
      <c r="G38" s="103"/>
      <c r="H38" s="12"/>
      <c r="J38" s="12"/>
      <c r="K38" s="103" t="s">
        <v>179</v>
      </c>
      <c r="L38" s="12"/>
    </row>
    <row r="39" spans="2:12" x14ac:dyDescent="0.25">
      <c r="B39" s="12"/>
      <c r="C39" s="103"/>
      <c r="D39" s="12"/>
      <c r="F39" s="12"/>
      <c r="G39" s="99"/>
      <c r="H39" s="12"/>
      <c r="J39" s="12"/>
      <c r="K39" s="103"/>
      <c r="L39" s="12"/>
    </row>
    <row r="40" spans="2:12" x14ac:dyDescent="0.25">
      <c r="B40" s="12"/>
      <c r="C40" s="103"/>
      <c r="D40" s="12"/>
      <c r="F40" s="12"/>
      <c r="G40" s="99" t="s">
        <v>109</v>
      </c>
      <c r="H40" s="12"/>
      <c r="J40" s="12"/>
      <c r="K40" s="12"/>
      <c r="L40" s="12"/>
    </row>
    <row r="41" spans="2:12" ht="15" customHeight="1" x14ac:dyDescent="0.25">
      <c r="B41" s="12"/>
      <c r="C41" s="103"/>
      <c r="D41" s="12"/>
      <c r="F41" s="12"/>
      <c r="G41" s="14"/>
      <c r="H41" s="12"/>
    </row>
    <row r="42" spans="2:12" ht="19.5" customHeight="1" x14ac:dyDescent="0.25">
      <c r="B42" s="12"/>
      <c r="C42" s="103"/>
      <c r="D42" s="12"/>
      <c r="F42" s="12"/>
      <c r="G42" s="103" t="s">
        <v>163</v>
      </c>
      <c r="H42" s="12"/>
    </row>
    <row r="43" spans="2:12" ht="14.25" customHeight="1" x14ac:dyDescent="0.25">
      <c r="B43" s="12"/>
      <c r="C43" s="13"/>
      <c r="D43" s="12"/>
      <c r="F43" s="12"/>
      <c r="G43" s="103"/>
      <c r="H43" s="12"/>
    </row>
    <row r="44" spans="2:12" x14ac:dyDescent="0.25">
      <c r="B44" s="12"/>
      <c r="C44" s="103" t="s">
        <v>156</v>
      </c>
      <c r="D44" s="12"/>
      <c r="F44" s="12"/>
      <c r="G44" s="103"/>
      <c r="H44" s="12"/>
    </row>
    <row r="45" spans="2:12" x14ac:dyDescent="0.25">
      <c r="B45" s="12"/>
      <c r="C45" s="103"/>
      <c r="D45" s="12"/>
      <c r="F45" s="12"/>
      <c r="G45" s="103"/>
      <c r="H45" s="12"/>
    </row>
    <row r="46" spans="2:12" x14ac:dyDescent="0.25">
      <c r="B46" s="12"/>
      <c r="C46" s="103"/>
      <c r="D46" s="12"/>
      <c r="G46" s="1"/>
    </row>
    <row r="47" spans="2:12" ht="15.6" customHeight="1" x14ac:dyDescent="0.25">
      <c r="B47" s="12"/>
      <c r="C47" s="103"/>
      <c r="D47" s="12"/>
      <c r="K47" s="1"/>
    </row>
    <row r="48" spans="2:12" ht="15.6" customHeight="1" x14ac:dyDescent="0.25">
      <c r="B48" s="8"/>
      <c r="C48" s="8"/>
      <c r="D48" s="8"/>
      <c r="E48" s="1"/>
      <c r="F48" s="1"/>
      <c r="H48" s="1"/>
      <c r="I48" s="1"/>
      <c r="J48" s="1"/>
    </row>
    <row r="49" spans="7:7" x14ac:dyDescent="0.25">
      <c r="G49" s="1"/>
    </row>
    <row r="50" spans="7:7" ht="45.6" customHeight="1" x14ac:dyDescent="0.25"/>
    <row r="51" spans="7:7" ht="17.25" customHeight="1" x14ac:dyDescent="0.25"/>
  </sheetData>
  <sheetProtection algorithmName="SHA-512" hashValue="7vnrjz/bT0sGcCcISHfDZe0zMtjac6Y7U8UuDDd8R2cbjB6lOi0ge1l0/qmEFOp/tM4yhQlK91ag3BwwsR8eLw==" saltValue="m8vI0PaBI4htdqlz30dzDA==" spinCount="100000" sheet="1" objects="1" scenarios="1"/>
  <mergeCells count="27">
    <mergeCell ref="C1:G1"/>
    <mergeCell ref="K24:K28"/>
    <mergeCell ref="K4:K5"/>
    <mergeCell ref="K6:K12"/>
    <mergeCell ref="K16:K17"/>
    <mergeCell ref="K18:K19"/>
    <mergeCell ref="K21:K22"/>
    <mergeCell ref="G4:G5"/>
    <mergeCell ref="G6:G12"/>
    <mergeCell ref="C15:C16"/>
    <mergeCell ref="C4:C7"/>
    <mergeCell ref="G21:G22"/>
    <mergeCell ref="G27:G29"/>
    <mergeCell ref="C28:C29"/>
    <mergeCell ref="C8:C11"/>
    <mergeCell ref="C17:C19"/>
    <mergeCell ref="C21:C22"/>
    <mergeCell ref="C23:C24"/>
    <mergeCell ref="K29:K30"/>
    <mergeCell ref="K32:K36"/>
    <mergeCell ref="G35:G38"/>
    <mergeCell ref="G42:G45"/>
    <mergeCell ref="C44:C47"/>
    <mergeCell ref="K38:K39"/>
    <mergeCell ref="C38:C42"/>
    <mergeCell ref="C30:C32"/>
    <mergeCell ref="C36:C37"/>
  </mergeCells>
  <pageMargins left="0.7" right="0.7" top="0.78740157499999996" bottom="0.78740157499999996" header="0.3" footer="0.3"/>
  <pageSetup paperSize="9" orientation="portrait" r:id="rId1"/>
  <headerFooter>
    <oddFooter>&amp;L_x000D_&amp;1#&amp;"Calibri"&amp;10&amp;KFFC000 TLP gelb (Adressatenkreis)</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1A0C-B563-47B7-8501-BEEA492E9BF0}">
  <sheetPr>
    <tabColor theme="4" tint="0.39997558519241921"/>
  </sheetPr>
  <dimension ref="A1:U46"/>
  <sheetViews>
    <sheetView showGridLines="0" workbookViewId="0">
      <selection activeCell="K20" sqref="K20:P21"/>
    </sheetView>
  </sheetViews>
  <sheetFormatPr baseColWidth="10" defaultRowHeight="15" x14ac:dyDescent="0.25"/>
  <cols>
    <col min="1" max="2" width="3.28515625" customWidth="1"/>
    <col min="3" max="3" width="11.140625" customWidth="1"/>
    <col min="5" max="5" width="27.28515625" customWidth="1"/>
    <col min="6" max="6" width="16.28515625" customWidth="1"/>
    <col min="7" max="7" width="4.5703125" customWidth="1"/>
    <col min="8" max="8" width="15.140625" customWidth="1"/>
    <col min="9" max="9" width="4.140625" customWidth="1"/>
    <col min="10" max="10" width="3.28515625" customWidth="1"/>
    <col min="11" max="11" width="14.42578125" customWidth="1"/>
    <col min="12" max="12" width="4.42578125" customWidth="1"/>
    <col min="13" max="13" width="19.7109375" customWidth="1"/>
    <col min="14" max="14" width="3.42578125" customWidth="1"/>
    <col min="15" max="15" width="20.5703125" customWidth="1"/>
    <col min="16" max="16" width="9.28515625" customWidth="1"/>
    <col min="17" max="17" width="3.28515625" customWidth="1"/>
    <col min="18" max="18" width="4.140625" customWidth="1"/>
    <col min="19" max="19" width="3.7109375" customWidth="1"/>
    <col min="20" max="20" width="32.85546875" customWidth="1"/>
    <col min="21" max="21" width="6.5703125" customWidth="1"/>
    <col min="26" max="26" width="46.42578125" customWidth="1"/>
    <col min="27" max="27" width="3.28515625" customWidth="1"/>
  </cols>
  <sheetData>
    <row r="1" spans="1:21" ht="50.25" customHeight="1" x14ac:dyDescent="0.25">
      <c r="A1" s="5"/>
      <c r="B1" s="24"/>
      <c r="C1" s="95"/>
      <c r="D1" s="5"/>
      <c r="E1" s="5"/>
      <c r="F1" s="5"/>
      <c r="G1" s="5"/>
      <c r="H1" s="5"/>
      <c r="I1" s="5"/>
      <c r="J1" s="5"/>
      <c r="K1" s="5"/>
      <c r="L1" s="5"/>
      <c r="M1" s="5"/>
      <c r="N1" s="5"/>
      <c r="O1" s="5"/>
      <c r="P1" s="5"/>
      <c r="Q1" s="5"/>
      <c r="R1" s="5"/>
      <c r="S1" s="5"/>
      <c r="T1" s="5"/>
      <c r="U1" s="5"/>
    </row>
    <row r="3" spans="1:21" x14ac:dyDescent="0.25">
      <c r="B3" s="33"/>
      <c r="C3" s="33"/>
      <c r="D3" s="33"/>
      <c r="E3" s="33"/>
      <c r="F3" s="33"/>
      <c r="G3" s="33"/>
      <c r="H3" s="33"/>
      <c r="I3" s="33"/>
      <c r="J3" s="33"/>
      <c r="K3" s="33"/>
      <c r="L3" s="33"/>
      <c r="M3" s="33"/>
      <c r="N3" s="33"/>
      <c r="O3" s="33"/>
      <c r="P3" s="33"/>
      <c r="Q3" s="33"/>
      <c r="R3" s="4"/>
      <c r="S3" s="5"/>
      <c r="T3" s="5"/>
      <c r="U3" s="5"/>
    </row>
    <row r="4" spans="1:21" ht="15.75" x14ac:dyDescent="0.25">
      <c r="B4" s="33"/>
      <c r="C4" s="26" t="s">
        <v>87</v>
      </c>
      <c r="D4" s="12"/>
      <c r="E4" s="33"/>
      <c r="F4" s="12"/>
      <c r="G4" s="12"/>
      <c r="H4" s="12"/>
      <c r="I4" s="12"/>
      <c r="J4" s="12"/>
      <c r="K4" s="12"/>
      <c r="L4" s="12"/>
      <c r="M4" s="12"/>
      <c r="N4" s="12"/>
      <c r="O4" s="12"/>
      <c r="P4" s="12"/>
      <c r="Q4" s="33"/>
      <c r="R4" s="4"/>
      <c r="S4" s="5"/>
      <c r="T4" s="6" t="s">
        <v>90</v>
      </c>
      <c r="U4" s="5"/>
    </row>
    <row r="5" spans="1:21" ht="23.45" customHeight="1" thickBot="1" x14ac:dyDescent="0.3">
      <c r="B5" s="33"/>
      <c r="C5" s="33"/>
      <c r="D5" s="34"/>
      <c r="E5" s="33"/>
      <c r="F5" s="35" t="s">
        <v>66</v>
      </c>
      <c r="G5" s="35"/>
      <c r="H5" s="35" t="s">
        <v>111</v>
      </c>
      <c r="I5" s="35"/>
      <c r="J5" s="124" t="s">
        <v>112</v>
      </c>
      <c r="K5" s="124"/>
      <c r="L5" s="35"/>
      <c r="M5" s="35" t="s">
        <v>113</v>
      </c>
      <c r="N5" s="35"/>
      <c r="O5" s="35" t="s">
        <v>73</v>
      </c>
      <c r="P5" s="35"/>
      <c r="Q5" s="33"/>
      <c r="R5" s="4"/>
      <c r="S5" s="5"/>
      <c r="T5" s="118" t="s">
        <v>168</v>
      </c>
      <c r="U5" s="5"/>
    </row>
    <row r="6" spans="1:21" ht="30.6" customHeight="1" thickBot="1" x14ac:dyDescent="0.3">
      <c r="B6" s="33"/>
      <c r="C6" s="94" t="e" vm="1">
        <v>#VALUE!</v>
      </c>
      <c r="D6" s="109" t="s">
        <v>166</v>
      </c>
      <c r="E6" s="109"/>
      <c r="F6" s="43">
        <f>'Kauf, Leasing, etc'!I26+'Kauf, Leasing, etc'!J26+ÖPV!I25+ÖPV!J25+'Spezielle DL'!J25+'Spezielle DL'!K25+Nachrüstung!I25</f>
        <v>0</v>
      </c>
      <c r="G6" s="36"/>
      <c r="H6" s="42">
        <f>'Kauf, Leasing, etc'!I26+ÖPV!I25+'Spezielle DL'!J25+Nachrüstung!I25</f>
        <v>0</v>
      </c>
      <c r="I6" s="36"/>
      <c r="J6" s="122">
        <f>'Kauf, Leasing, etc'!J26+ÖPV!J25+'Spezielle DL'!K25</f>
        <v>0</v>
      </c>
      <c r="K6" s="123"/>
      <c r="L6" s="36"/>
      <c r="M6" s="44" t="str">
        <f>IF(F6&gt;0,H6/F6*100,"")</f>
        <v/>
      </c>
      <c r="N6" s="37"/>
      <c r="O6" s="46">
        <v>0.38500000000000001</v>
      </c>
      <c r="P6" s="38"/>
      <c r="Q6" s="33"/>
      <c r="R6" s="4"/>
      <c r="S6" s="5"/>
      <c r="T6" s="118"/>
      <c r="U6" s="5"/>
    </row>
    <row r="7" spans="1:21" ht="29.45" customHeight="1" thickBot="1" x14ac:dyDescent="0.3">
      <c r="B7" s="33"/>
      <c r="C7" s="94"/>
      <c r="D7" s="49"/>
      <c r="E7" s="50"/>
      <c r="F7" s="39"/>
      <c r="G7" s="39"/>
      <c r="H7" s="36"/>
      <c r="I7" s="36"/>
      <c r="J7" s="36"/>
      <c r="K7" s="36"/>
      <c r="L7" s="36"/>
      <c r="M7" s="37"/>
      <c r="N7" s="37"/>
      <c r="O7" s="12"/>
      <c r="P7" s="12"/>
      <c r="Q7" s="33"/>
      <c r="R7" s="4"/>
      <c r="S7" s="5"/>
      <c r="T7" s="118"/>
      <c r="U7" s="5"/>
    </row>
    <row r="8" spans="1:21" ht="31.15" customHeight="1" thickBot="1" x14ac:dyDescent="0.3">
      <c r="B8" s="33"/>
      <c r="C8" s="94" t="e" vm="2">
        <v>#VALUE!</v>
      </c>
      <c r="D8" s="109" t="s">
        <v>115</v>
      </c>
      <c r="E8" s="109"/>
      <c r="F8" s="43">
        <f>'Kauf, Leasing, etc'!I27+'Kauf, Leasing, etc'!J27+ÖPV!I26+ÖPV!J26+'Spezielle DL'!J26+'Spezielle DL'!K26+Nachrüstung!I26</f>
        <v>0</v>
      </c>
      <c r="G8" s="36"/>
      <c r="H8" s="42">
        <f>'Kauf, Leasing, etc'!I27+ÖPV!I26+'Spezielle DL'!J26+Nachrüstung!I26</f>
        <v>0</v>
      </c>
      <c r="I8" s="36"/>
      <c r="J8" s="122">
        <f>'Kauf, Leasing, etc'!J27+ÖPV!J26+'Spezielle DL'!K26</f>
        <v>0</v>
      </c>
      <c r="K8" s="123"/>
      <c r="L8" s="36"/>
      <c r="M8" s="37" t="str">
        <f>IF(F8&gt;0,H8/F8*100,"")</f>
        <v/>
      </c>
      <c r="N8" s="37"/>
      <c r="O8" s="45">
        <v>0.1</v>
      </c>
      <c r="P8" s="38"/>
      <c r="Q8" s="33"/>
      <c r="R8" s="4"/>
      <c r="S8" s="5"/>
      <c r="T8" s="118"/>
      <c r="U8" s="5"/>
    </row>
    <row r="9" spans="1:21" ht="30" customHeight="1" thickBot="1" x14ac:dyDescent="0.3">
      <c r="B9" s="33"/>
      <c r="C9" s="94"/>
      <c r="D9" s="32"/>
      <c r="E9" s="32"/>
      <c r="F9" s="36"/>
      <c r="G9" s="36"/>
      <c r="H9" s="36"/>
      <c r="I9" s="36"/>
      <c r="J9" s="36"/>
      <c r="K9" s="36"/>
      <c r="L9" s="36"/>
      <c r="M9" s="37"/>
      <c r="N9" s="37"/>
      <c r="O9" s="25"/>
      <c r="P9" s="25"/>
      <c r="Q9" s="33"/>
      <c r="R9" s="4"/>
      <c r="S9" s="5"/>
      <c r="T9" s="118"/>
      <c r="U9" s="5"/>
    </row>
    <row r="10" spans="1:21" ht="34.15" customHeight="1" thickBot="1" x14ac:dyDescent="0.3">
      <c r="B10" s="33"/>
      <c r="C10" s="94" t="e" vm="3">
        <v>#VALUE!</v>
      </c>
      <c r="D10" s="109" t="s">
        <v>165</v>
      </c>
      <c r="E10" s="109"/>
      <c r="F10" s="119">
        <f>'Kauf, Leasing, etc'!I28+'Kauf, Leasing, etc'!J28+ÖPV!I27+ÖPV!J27+'Spezielle DL'!J27+'Spezielle DL'!K27+Nachrüstung!I27</f>
        <v>0</v>
      </c>
      <c r="G10" s="36"/>
      <c r="H10" s="42">
        <f>'Kauf, Leasing, etc'!I28+ÖPV!I27+'Spezielle DL'!J27+Nachrüstung!I27</f>
        <v>0</v>
      </c>
      <c r="I10" s="36"/>
      <c r="J10" s="122">
        <f>'Kauf, Leasing, etc'!J28+ÖPV!J27+'Spezielle DL'!K27</f>
        <v>0</v>
      </c>
      <c r="K10" s="123"/>
      <c r="L10" s="36"/>
      <c r="M10" s="47" t="str">
        <f>IF(F10&gt;0,H10/F10*100,"")</f>
        <v/>
      </c>
      <c r="N10" s="37"/>
      <c r="O10" s="45">
        <v>0.45</v>
      </c>
      <c r="P10" s="38"/>
      <c r="Q10" s="33"/>
      <c r="R10" s="4"/>
      <c r="S10" s="5"/>
      <c r="T10" s="7" t="s">
        <v>91</v>
      </c>
      <c r="U10" s="5"/>
    </row>
    <row r="11" spans="1:21" ht="10.35" customHeight="1" thickBot="1" x14ac:dyDescent="0.3">
      <c r="B11" s="33"/>
      <c r="C11" s="33"/>
      <c r="D11" s="40"/>
      <c r="E11" s="40"/>
      <c r="F11" s="120"/>
      <c r="G11" s="36"/>
      <c r="H11" s="36"/>
      <c r="I11" s="36"/>
      <c r="J11" s="36"/>
      <c r="K11" s="36"/>
      <c r="L11" s="36"/>
      <c r="M11" s="37"/>
      <c r="N11" s="37"/>
      <c r="O11" s="38"/>
      <c r="P11" s="38"/>
      <c r="Q11" s="33"/>
      <c r="R11" s="4"/>
      <c r="S11" s="5"/>
      <c r="T11" s="7"/>
      <c r="U11" s="5"/>
    </row>
    <row r="12" spans="1:21" ht="28.9" customHeight="1" thickBot="1" x14ac:dyDescent="0.3">
      <c r="B12" s="33"/>
      <c r="C12" s="100"/>
      <c r="D12" s="100" t="s">
        <v>114</v>
      </c>
      <c r="E12" s="48"/>
      <c r="F12" s="121"/>
      <c r="G12" s="36"/>
      <c r="H12" s="42">
        <f>'Kauf, Leasing, etc'!I29+ÖPV!I28+'Spezielle DL'!J28+Nachrüstung!I28</f>
        <v>0</v>
      </c>
      <c r="I12" s="36"/>
      <c r="J12" s="36"/>
      <c r="K12" s="12"/>
      <c r="L12" s="12"/>
      <c r="M12" s="41" t="str">
        <f>IF(F10&gt;0,H12/F10*100,"")</f>
        <v/>
      </c>
      <c r="N12" s="37"/>
      <c r="O12" s="45">
        <v>0.22500000000000001</v>
      </c>
      <c r="P12" s="38"/>
      <c r="Q12" s="33"/>
      <c r="R12" s="4"/>
      <c r="S12" s="5"/>
      <c r="T12" s="5"/>
      <c r="U12" s="5"/>
    </row>
    <row r="13" spans="1:21" x14ac:dyDescent="0.25">
      <c r="B13" s="33"/>
      <c r="C13" s="33"/>
      <c r="D13" s="12"/>
      <c r="E13" s="12"/>
      <c r="F13" s="12"/>
      <c r="G13" s="12"/>
      <c r="H13" s="12"/>
      <c r="I13" s="12"/>
      <c r="J13" s="12"/>
      <c r="K13" s="12"/>
      <c r="L13" s="12"/>
      <c r="M13" s="12"/>
      <c r="N13" s="12"/>
      <c r="O13" s="12"/>
      <c r="P13" s="12"/>
      <c r="Q13" s="33"/>
      <c r="R13" s="4"/>
      <c r="S13" s="5"/>
      <c r="T13" s="5"/>
      <c r="U13" s="5"/>
    </row>
    <row r="14" spans="1:21" ht="17.25" customHeight="1" x14ac:dyDescent="0.25"/>
    <row r="16" spans="1:21" x14ac:dyDescent="0.25">
      <c r="C16" s="111" t="s">
        <v>116</v>
      </c>
      <c r="K16" s="111"/>
    </row>
    <row r="17" spans="2:16" x14ac:dyDescent="0.25">
      <c r="C17" s="111"/>
      <c r="K17" s="111"/>
    </row>
    <row r="18" spans="2:16" x14ac:dyDescent="0.25">
      <c r="C18" s="62" t="s">
        <v>117</v>
      </c>
      <c r="K18" s="62"/>
    </row>
    <row r="20" spans="2:16" ht="14.25" customHeight="1" x14ac:dyDescent="0.25">
      <c r="C20" s="110" t="s">
        <v>118</v>
      </c>
      <c r="D20" s="110"/>
      <c r="E20" s="110"/>
      <c r="F20" s="110"/>
      <c r="G20" s="110"/>
      <c r="K20" s="110"/>
      <c r="L20" s="110"/>
      <c r="M20" s="110"/>
      <c r="N20" s="110"/>
      <c r="O20" s="110"/>
      <c r="P20" s="110"/>
    </row>
    <row r="21" spans="2:16" x14ac:dyDescent="0.25">
      <c r="C21" s="110"/>
      <c r="D21" s="110"/>
      <c r="E21" s="110"/>
      <c r="F21" s="110"/>
      <c r="G21" s="110"/>
      <c r="K21" s="110"/>
      <c r="L21" s="110"/>
      <c r="M21" s="110"/>
      <c r="N21" s="110"/>
      <c r="O21" s="110"/>
      <c r="P21" s="110"/>
    </row>
    <row r="25" spans="2:16" ht="15" customHeight="1" x14ac:dyDescent="0.25">
      <c r="B25" s="12"/>
      <c r="C25" s="12"/>
      <c r="D25" s="64"/>
      <c r="E25" s="64"/>
      <c r="F25" s="64"/>
      <c r="G25" s="64"/>
      <c r="H25" s="64"/>
      <c r="I25" s="12"/>
    </row>
    <row r="26" spans="2:16" ht="15" customHeight="1" x14ac:dyDescent="0.25">
      <c r="B26" s="12"/>
      <c r="C26" s="126" t="s">
        <v>126</v>
      </c>
      <c r="D26" s="126"/>
      <c r="E26" s="126"/>
      <c r="F26" s="126"/>
      <c r="G26" s="126"/>
      <c r="H26" s="126"/>
      <c r="I26" s="12"/>
    </row>
    <row r="27" spans="2:16" x14ac:dyDescent="0.25">
      <c r="B27" s="12"/>
      <c r="C27" s="126"/>
      <c r="D27" s="126"/>
      <c r="E27" s="126"/>
      <c r="F27" s="126"/>
      <c r="G27" s="126"/>
      <c r="H27" s="126"/>
      <c r="I27" s="12"/>
    </row>
    <row r="28" spans="2:16" x14ac:dyDescent="0.25">
      <c r="B28" s="12"/>
      <c r="C28" s="25"/>
      <c r="D28" s="25"/>
      <c r="E28" s="25"/>
      <c r="F28" s="25"/>
      <c r="G28" s="25"/>
      <c r="H28" s="25"/>
      <c r="I28" s="12"/>
    </row>
    <row r="29" spans="2:16" ht="15" customHeight="1" x14ac:dyDescent="0.25">
      <c r="B29" s="12"/>
      <c r="C29" s="127" t="s">
        <v>167</v>
      </c>
      <c r="D29" s="127"/>
      <c r="E29" s="127"/>
      <c r="F29" s="127"/>
      <c r="G29" s="127"/>
      <c r="H29" s="12"/>
      <c r="I29" s="12"/>
    </row>
    <row r="30" spans="2:16" x14ac:dyDescent="0.25">
      <c r="B30" s="12"/>
      <c r="C30" s="127"/>
      <c r="D30" s="127"/>
      <c r="E30" s="127"/>
      <c r="F30" s="127"/>
      <c r="G30" s="127"/>
      <c r="H30" s="12"/>
      <c r="I30" s="12"/>
    </row>
    <row r="31" spans="2:16" x14ac:dyDescent="0.25">
      <c r="B31" s="12"/>
      <c r="C31" s="127"/>
      <c r="D31" s="127"/>
      <c r="E31" s="127"/>
      <c r="F31" s="127"/>
      <c r="G31" s="127"/>
      <c r="H31" s="12"/>
      <c r="I31" s="12"/>
    </row>
    <row r="32" spans="2:16" x14ac:dyDescent="0.25">
      <c r="B32" s="12"/>
      <c r="C32" s="30"/>
      <c r="D32" s="30"/>
      <c r="E32" s="30"/>
      <c r="F32" s="30"/>
      <c r="G32" s="30"/>
      <c r="H32" s="12"/>
      <c r="I32" s="12"/>
    </row>
    <row r="33" spans="2:9" ht="15" customHeight="1" x14ac:dyDescent="0.25">
      <c r="B33" s="12"/>
      <c r="C33" s="103" t="s">
        <v>170</v>
      </c>
      <c r="D33" s="103"/>
      <c r="E33" s="103"/>
      <c r="F33" s="103"/>
      <c r="G33" s="103"/>
      <c r="H33" s="10"/>
      <c r="I33" s="12"/>
    </row>
    <row r="34" spans="2:9" x14ac:dyDescent="0.25">
      <c r="B34" s="12"/>
      <c r="C34" s="103"/>
      <c r="D34" s="103"/>
      <c r="E34" s="103"/>
      <c r="F34" s="103"/>
      <c r="G34" s="103"/>
      <c r="H34" s="10"/>
      <c r="I34" s="12"/>
    </row>
    <row r="35" spans="2:9" x14ac:dyDescent="0.25">
      <c r="B35" s="12"/>
      <c r="C35" s="103"/>
      <c r="D35" s="103"/>
      <c r="E35" s="103"/>
      <c r="F35" s="103"/>
      <c r="G35" s="103"/>
      <c r="H35" s="10"/>
      <c r="I35" s="12"/>
    </row>
    <row r="36" spans="2:9" x14ac:dyDescent="0.25">
      <c r="B36" s="12"/>
      <c r="C36" s="103"/>
      <c r="D36" s="103"/>
      <c r="E36" s="103"/>
      <c r="F36" s="103"/>
      <c r="G36" s="103"/>
      <c r="H36" s="10"/>
      <c r="I36" s="12"/>
    </row>
    <row r="37" spans="2:9" ht="27.75" customHeight="1" x14ac:dyDescent="0.25">
      <c r="B37" s="12"/>
      <c r="C37" s="103"/>
      <c r="D37" s="103"/>
      <c r="E37" s="103"/>
      <c r="F37" s="103"/>
      <c r="G37" s="103"/>
      <c r="H37" s="10"/>
      <c r="I37" s="12"/>
    </row>
    <row r="38" spans="2:9" ht="15.75" x14ac:dyDescent="0.25">
      <c r="B38" s="12"/>
      <c r="C38" s="125" t="s">
        <v>127</v>
      </c>
      <c r="D38" s="125"/>
      <c r="E38" s="125"/>
      <c r="F38" s="125"/>
      <c r="G38" s="125"/>
      <c r="H38" s="125"/>
      <c r="I38" s="12"/>
    </row>
    <row r="39" spans="2:9" x14ac:dyDescent="0.25">
      <c r="B39" s="12"/>
      <c r="C39" s="10"/>
      <c r="D39" s="10"/>
      <c r="E39" s="10"/>
      <c r="F39" s="10"/>
      <c r="G39" s="10"/>
      <c r="H39" s="10"/>
      <c r="I39" s="12"/>
    </row>
    <row r="40" spans="2:9" ht="15" customHeight="1" x14ac:dyDescent="0.25">
      <c r="B40" s="12"/>
      <c r="C40" s="30" t="s">
        <v>128</v>
      </c>
      <c r="D40" s="30"/>
      <c r="E40" s="10"/>
      <c r="F40" s="10"/>
      <c r="G40" s="10"/>
      <c r="H40" s="10"/>
      <c r="I40" s="12"/>
    </row>
    <row r="41" spans="2:9" ht="31.5" customHeight="1" x14ac:dyDescent="0.25">
      <c r="B41" s="12"/>
      <c r="C41" s="102" t="s">
        <v>171</v>
      </c>
      <c r="D41" s="102"/>
      <c r="E41" s="102"/>
      <c r="F41" s="102"/>
      <c r="G41" s="102"/>
      <c r="H41" s="10"/>
      <c r="I41" s="12"/>
    </row>
    <row r="42" spans="2:9" ht="15.75" thickBot="1" x14ac:dyDescent="0.3">
      <c r="B42" s="12"/>
      <c r="C42" s="30"/>
      <c r="D42" s="30"/>
      <c r="E42" s="30"/>
      <c r="F42" s="30"/>
      <c r="G42" s="30"/>
      <c r="H42" s="12"/>
      <c r="I42" s="12"/>
    </row>
    <row r="43" spans="2:9" ht="18" customHeight="1" x14ac:dyDescent="0.25">
      <c r="B43" s="12"/>
      <c r="C43" s="112" t="str">
        <f>HYPERLINK("https://www.erfassungsgemeinschaft.at/?wpf12308_6="&amp;H6&amp;"&amp;wpf12308_7="&amp;J6&amp;"&amp;wpf12308_8="&amp;H8&amp;"&amp;wpf12308_9="&amp;J8&amp;"&amp;wpf12308_10="&amp;H10&amp;"&amp;wpf12308_11="&amp;H12&amp;"&amp;wpf12308_12="&amp;J10, "erfassungsgemeinschaft.at")</f>
        <v>erfassungsgemeinschaft.at</v>
      </c>
      <c r="D43" s="113"/>
      <c r="E43" s="114"/>
      <c r="F43" s="30"/>
      <c r="G43" s="30"/>
      <c r="H43" s="12"/>
      <c r="I43" s="12"/>
    </row>
    <row r="44" spans="2:9" ht="18" customHeight="1" thickBot="1" x14ac:dyDescent="0.3">
      <c r="B44" s="12"/>
      <c r="C44" s="115"/>
      <c r="D44" s="116"/>
      <c r="E44" s="117"/>
      <c r="F44" s="30"/>
      <c r="G44" s="30"/>
      <c r="H44" s="12"/>
      <c r="I44" s="12"/>
    </row>
    <row r="45" spans="2:9" x14ac:dyDescent="0.25">
      <c r="B45" s="12"/>
      <c r="C45" s="30"/>
      <c r="D45" s="30"/>
      <c r="E45" s="30"/>
      <c r="F45" s="30"/>
      <c r="G45" s="30"/>
      <c r="H45" s="12"/>
      <c r="I45" s="12"/>
    </row>
    <row r="46" spans="2:9" x14ac:dyDescent="0.25">
      <c r="B46" s="12"/>
      <c r="C46" s="12"/>
      <c r="D46" s="12"/>
      <c r="E46" s="12"/>
      <c r="F46" s="12"/>
      <c r="G46" s="12"/>
      <c r="H46" s="12"/>
      <c r="I46" s="12"/>
    </row>
  </sheetData>
  <sheetProtection algorithmName="SHA-512" hashValue="4baZDXEVbZh3EFINms+g1raFeQMp/mKg4g44ZessC/L2l4xSZ/6vyuFAGMfAOp/2tqBMmxBVBILWFZsowFIwiw==" saltValue="GMICRe9RbyGPLJusEWmUHQ==" spinCount="100000" sheet="1" objects="1" scenarios="1"/>
  <mergeCells count="19">
    <mergeCell ref="C41:G41"/>
    <mergeCell ref="C29:G31"/>
    <mergeCell ref="K20:P21"/>
    <mergeCell ref="C20:G21"/>
    <mergeCell ref="C16:C17"/>
    <mergeCell ref="K16:K17"/>
    <mergeCell ref="C43:E44"/>
    <mergeCell ref="T5:T9"/>
    <mergeCell ref="F10:F12"/>
    <mergeCell ref="D6:E6"/>
    <mergeCell ref="D8:E8"/>
    <mergeCell ref="D10:E10"/>
    <mergeCell ref="J6:K6"/>
    <mergeCell ref="J5:K5"/>
    <mergeCell ref="J8:K8"/>
    <mergeCell ref="J10:K10"/>
    <mergeCell ref="C33:G37"/>
    <mergeCell ref="C38:H38"/>
    <mergeCell ref="C26:H27"/>
  </mergeCells>
  <conditionalFormatting sqref="M6">
    <cfRule type="containsBlanks" dxfId="19" priority="6">
      <formula>LEN(TRIM(M6))=0</formula>
    </cfRule>
    <cfRule type="cellIs" dxfId="18" priority="11" operator="lessThan">
      <formula>38.5</formula>
    </cfRule>
    <cfRule type="cellIs" dxfId="17" priority="12" operator="greaterThanOrEqual">
      <formula>38.5</formula>
    </cfRule>
  </conditionalFormatting>
  <conditionalFormatting sqref="M8">
    <cfRule type="containsBlanks" dxfId="16" priority="5">
      <formula>LEN(TRIM(M8))=0</formula>
    </cfRule>
    <cfRule type="cellIs" dxfId="15" priority="9" operator="lessThan">
      <formula>10</formula>
    </cfRule>
    <cfRule type="cellIs" dxfId="14" priority="10" operator="greaterThanOrEqual">
      <formula>10</formula>
    </cfRule>
  </conditionalFormatting>
  <conditionalFormatting sqref="M10">
    <cfRule type="containsBlanks" dxfId="13" priority="1">
      <formula>LEN(TRIM(M10))=0</formula>
    </cfRule>
    <cfRule type="cellIs" dxfId="12" priority="2" operator="greaterThanOrEqual">
      <formula>45</formula>
    </cfRule>
    <cfRule type="cellIs" dxfId="11" priority="3" operator="lessThan">
      <formula>45</formula>
    </cfRule>
  </conditionalFormatting>
  <conditionalFormatting sqref="M12">
    <cfRule type="containsBlanks" dxfId="10" priority="4">
      <formula>LEN(TRIM(M12))=0</formula>
    </cfRule>
    <cfRule type="cellIs" dxfId="9" priority="7" operator="lessThan">
      <formula>22.5</formula>
    </cfRule>
    <cfRule type="cellIs" dxfId="8" priority="8" operator="greaterThanOrEqual">
      <formula>22.5</formula>
    </cfRule>
  </conditionalFormatting>
  <pageMargins left="0.7" right="0.7" top="0.78740157499999996" bottom="0.78740157499999996" header="0.3" footer="0.3"/>
  <headerFooter>
    <oddFooter>&amp;L_x000D_&amp;1#&amp;"Calibri"&amp;10&amp;KFFC000 TLP gelb (Adressatenkreis)</oddFooter>
  </headerFooter>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A99"/>
  </sheetPr>
  <dimension ref="A1:N39"/>
  <sheetViews>
    <sheetView showGridLines="0" zoomScaleNormal="100" workbookViewId="0">
      <selection activeCell="H10" sqref="H10"/>
    </sheetView>
  </sheetViews>
  <sheetFormatPr baseColWidth="10" defaultColWidth="8.85546875" defaultRowHeight="15" x14ac:dyDescent="0.25"/>
  <cols>
    <col min="1" max="2" width="3.5703125" customWidth="1"/>
    <col min="3" max="3" width="3.7109375" customWidth="1"/>
    <col min="4" max="4" width="59.5703125" customWidth="1"/>
    <col min="5" max="5" width="4.85546875" customWidth="1"/>
    <col min="6" max="6" width="3.42578125" customWidth="1"/>
    <col min="7" max="7" width="3" customWidth="1"/>
    <col min="8" max="8" width="27.28515625" customWidth="1"/>
    <col min="9" max="9" width="33.140625" customWidth="1"/>
    <col min="10" max="10" width="16.28515625" customWidth="1"/>
    <col min="11" max="11" width="19.85546875" customWidth="1"/>
    <col min="12" max="12" width="15.28515625" customWidth="1"/>
    <col min="13" max="13" width="18" customWidth="1"/>
    <col min="14" max="14" width="2.42578125" customWidth="1"/>
  </cols>
  <sheetData>
    <row r="1" spans="1:14" ht="50.25" customHeight="1" x14ac:dyDescent="0.25">
      <c r="A1" s="5"/>
      <c r="B1" s="24"/>
      <c r="C1" s="95"/>
      <c r="D1" s="5"/>
      <c r="E1" s="5"/>
      <c r="F1" s="5"/>
      <c r="G1" s="5"/>
      <c r="H1" s="5"/>
      <c r="I1" s="5"/>
      <c r="J1" s="5"/>
      <c r="K1" s="59"/>
      <c r="L1" s="59"/>
      <c r="M1" s="59"/>
      <c r="N1" s="59"/>
    </row>
    <row r="3" spans="1:14" x14ac:dyDescent="0.25">
      <c r="B3" s="12"/>
      <c r="C3" s="12"/>
      <c r="D3" s="12"/>
      <c r="E3" s="12"/>
      <c r="G3" s="12"/>
      <c r="H3" s="12"/>
      <c r="I3" s="12"/>
      <c r="J3" s="12"/>
      <c r="K3" s="12"/>
      <c r="L3" s="12"/>
      <c r="M3" s="12"/>
      <c r="N3" s="12"/>
    </row>
    <row r="4" spans="1:14" ht="15.75" customHeight="1" x14ac:dyDescent="0.25">
      <c r="B4" s="12"/>
      <c r="C4" s="137" t="s">
        <v>81</v>
      </c>
      <c r="D4" s="137"/>
      <c r="E4" s="12"/>
      <c r="G4" s="12"/>
      <c r="H4" s="137" t="s">
        <v>119</v>
      </c>
      <c r="I4" s="137"/>
      <c r="J4" s="12"/>
      <c r="K4" s="12"/>
      <c r="L4" s="12"/>
      <c r="M4" s="12"/>
      <c r="N4" s="12"/>
    </row>
    <row r="5" spans="1:14" ht="15.75" customHeight="1" x14ac:dyDescent="0.25">
      <c r="B5" s="12"/>
      <c r="C5" s="137"/>
      <c r="D5" s="137"/>
      <c r="E5" s="12"/>
      <c r="G5" s="12"/>
      <c r="H5" s="137"/>
      <c r="I5" s="137"/>
      <c r="J5" s="12"/>
      <c r="K5" s="12"/>
      <c r="L5" s="12"/>
      <c r="M5" s="12"/>
      <c r="N5" s="12"/>
    </row>
    <row r="6" spans="1:14" x14ac:dyDescent="0.25">
      <c r="B6" s="12"/>
      <c r="C6" s="137"/>
      <c r="D6" s="137"/>
      <c r="E6" s="12"/>
      <c r="G6" s="12"/>
      <c r="H6" s="8"/>
      <c r="I6" s="12"/>
      <c r="J6" s="12"/>
      <c r="K6" s="12"/>
      <c r="L6" s="12"/>
      <c r="M6" s="12"/>
      <c r="N6" s="12"/>
    </row>
    <row r="7" spans="1:14" ht="15" customHeight="1" x14ac:dyDescent="0.25">
      <c r="B7" s="12"/>
      <c r="C7" s="138" t="s">
        <v>42</v>
      </c>
      <c r="D7" s="138"/>
      <c r="E7" s="12"/>
      <c r="G7" s="12"/>
      <c r="H7" s="128" t="s">
        <v>125</v>
      </c>
      <c r="I7" s="128" t="s">
        <v>120</v>
      </c>
      <c r="J7" s="136" t="s">
        <v>18</v>
      </c>
      <c r="K7" s="136" t="s">
        <v>121</v>
      </c>
      <c r="L7" s="128" t="s">
        <v>172</v>
      </c>
      <c r="M7" s="128" t="s">
        <v>173</v>
      </c>
      <c r="N7" s="12"/>
    </row>
    <row r="8" spans="1:14" ht="15" customHeight="1" x14ac:dyDescent="0.25">
      <c r="B8" s="12"/>
      <c r="C8" s="138"/>
      <c r="D8" s="138"/>
      <c r="E8" s="12"/>
      <c r="G8" s="12"/>
      <c r="H8" s="134"/>
      <c r="I8" s="129"/>
      <c r="J8" s="134"/>
      <c r="K8" s="134"/>
      <c r="L8" s="129"/>
      <c r="M8" s="129"/>
      <c r="N8" s="12"/>
    </row>
    <row r="9" spans="1:14" x14ac:dyDescent="0.25">
      <c r="B9" s="12"/>
      <c r="C9" s="30"/>
      <c r="D9" s="30"/>
      <c r="E9" s="12"/>
      <c r="G9" s="12"/>
      <c r="H9" s="135"/>
      <c r="I9" s="130"/>
      <c r="J9" s="135"/>
      <c r="K9" s="135"/>
      <c r="L9" s="130"/>
      <c r="M9" s="130"/>
      <c r="N9" s="12"/>
    </row>
    <row r="10" spans="1:14" x14ac:dyDescent="0.25">
      <c r="B10" s="12"/>
      <c r="C10" s="61">
        <v>1</v>
      </c>
      <c r="D10" s="103" t="s">
        <v>174</v>
      </c>
      <c r="E10" s="12"/>
      <c r="G10" s="12"/>
      <c r="H10" s="53"/>
      <c r="I10" s="53"/>
      <c r="J10" s="53"/>
      <c r="K10" s="53"/>
      <c r="L10" s="54"/>
      <c r="M10" s="54"/>
      <c r="N10" s="12"/>
    </row>
    <row r="11" spans="1:14" x14ac:dyDescent="0.25">
      <c r="B11" s="12"/>
      <c r="C11" s="61"/>
      <c r="D11" s="103"/>
      <c r="E11" s="12"/>
      <c r="G11" s="12"/>
      <c r="H11" s="55"/>
      <c r="I11" s="55"/>
      <c r="J11" s="55"/>
      <c r="K11" s="55"/>
      <c r="L11" s="56"/>
      <c r="M11" s="56"/>
      <c r="N11" s="12"/>
    </row>
    <row r="12" spans="1:14" ht="15.6" customHeight="1" x14ac:dyDescent="0.25">
      <c r="B12" s="12"/>
      <c r="C12" s="61">
        <v>2</v>
      </c>
      <c r="D12" s="102" t="s">
        <v>27</v>
      </c>
      <c r="E12" s="12"/>
      <c r="G12" s="12"/>
      <c r="H12" s="53"/>
      <c r="I12" s="53"/>
      <c r="J12" s="53"/>
      <c r="K12" s="53"/>
      <c r="L12" s="54"/>
      <c r="M12" s="54"/>
      <c r="N12" s="12"/>
    </row>
    <row r="13" spans="1:14" x14ac:dyDescent="0.25">
      <c r="B13" s="12"/>
      <c r="C13" s="61"/>
      <c r="D13" s="102"/>
      <c r="E13" s="12"/>
      <c r="G13" s="12"/>
      <c r="H13" s="55"/>
      <c r="I13" s="55"/>
      <c r="J13" s="55"/>
      <c r="K13" s="55"/>
      <c r="L13" s="56"/>
      <c r="M13" s="56"/>
      <c r="N13" s="12"/>
    </row>
    <row r="14" spans="1:14" x14ac:dyDescent="0.25">
      <c r="B14" s="12"/>
      <c r="C14" s="61">
        <v>3</v>
      </c>
      <c r="D14" s="103" t="s">
        <v>78</v>
      </c>
      <c r="E14" s="12"/>
      <c r="G14" s="12"/>
      <c r="H14" s="53"/>
      <c r="I14" s="53"/>
      <c r="J14" s="53"/>
      <c r="K14" s="53"/>
      <c r="L14" s="54"/>
      <c r="M14" s="54"/>
      <c r="N14" s="12"/>
    </row>
    <row r="15" spans="1:14" x14ac:dyDescent="0.25">
      <c r="B15" s="12"/>
      <c r="C15" s="61"/>
      <c r="D15" s="103"/>
      <c r="E15" s="12"/>
      <c r="G15" s="12"/>
      <c r="H15" s="55"/>
      <c r="I15" s="55"/>
      <c r="J15" s="55"/>
      <c r="K15" s="55"/>
      <c r="L15" s="56"/>
      <c r="M15" s="56"/>
      <c r="N15" s="12"/>
    </row>
    <row r="16" spans="1:14" x14ac:dyDescent="0.25">
      <c r="B16" s="12"/>
      <c r="C16" s="61"/>
      <c r="D16" s="103"/>
      <c r="E16" s="12"/>
      <c r="G16" s="12"/>
      <c r="H16" s="53"/>
      <c r="I16" s="53"/>
      <c r="J16" s="53"/>
      <c r="K16" s="53"/>
      <c r="L16" s="54"/>
      <c r="M16" s="54"/>
      <c r="N16" s="12"/>
    </row>
    <row r="17" spans="2:14" ht="15" customHeight="1" x14ac:dyDescent="0.25">
      <c r="B17" s="12"/>
      <c r="C17" s="61">
        <v>4</v>
      </c>
      <c r="D17" s="102" t="s">
        <v>74</v>
      </c>
      <c r="E17" s="12"/>
      <c r="G17" s="12"/>
      <c r="H17" s="55"/>
      <c r="I17" s="55"/>
      <c r="J17" s="55"/>
      <c r="K17" s="55"/>
      <c r="L17" s="56"/>
      <c r="M17" s="56"/>
      <c r="N17" s="12"/>
    </row>
    <row r="18" spans="2:14" x14ac:dyDescent="0.25">
      <c r="B18" s="12"/>
      <c r="C18" s="61"/>
      <c r="D18" s="102"/>
      <c r="E18" s="12"/>
      <c r="G18" s="12"/>
      <c r="H18" s="53"/>
      <c r="I18" s="53"/>
      <c r="J18" s="53"/>
      <c r="K18" s="53"/>
      <c r="L18" s="54"/>
      <c r="M18" s="54"/>
      <c r="N18" s="12"/>
    </row>
    <row r="19" spans="2:14" x14ac:dyDescent="0.25">
      <c r="B19" s="12"/>
      <c r="C19" s="61"/>
      <c r="D19" s="102"/>
      <c r="E19" s="12"/>
      <c r="G19" s="12"/>
      <c r="H19" s="55"/>
      <c r="I19" s="55"/>
      <c r="J19" s="55"/>
      <c r="K19" s="55"/>
      <c r="L19" s="56"/>
      <c r="M19" s="56"/>
      <c r="N19" s="12"/>
    </row>
    <row r="20" spans="2:14" x14ac:dyDescent="0.25">
      <c r="B20" s="12"/>
      <c r="C20" s="61"/>
      <c r="D20" s="102" t="s">
        <v>79</v>
      </c>
      <c r="E20" s="12"/>
      <c r="G20" s="12"/>
      <c r="H20" s="12"/>
      <c r="I20" s="12"/>
      <c r="J20" s="12"/>
      <c r="K20" s="12"/>
      <c r="L20" s="12"/>
      <c r="M20" s="12"/>
      <c r="N20" s="12"/>
    </row>
    <row r="21" spans="2:14" x14ac:dyDescent="0.25">
      <c r="B21" s="12"/>
      <c r="C21" s="61"/>
      <c r="D21" s="102"/>
      <c r="E21" s="12"/>
      <c r="G21" s="12"/>
      <c r="H21" s="12"/>
      <c r="I21" s="12"/>
      <c r="J21" s="12"/>
      <c r="K21" s="12"/>
      <c r="L21" s="12"/>
      <c r="M21" s="12"/>
      <c r="N21" s="12"/>
    </row>
    <row r="22" spans="2:14" x14ac:dyDescent="0.25">
      <c r="B22" s="12"/>
      <c r="C22" s="61">
        <v>5</v>
      </c>
      <c r="D22" s="102" t="s">
        <v>77</v>
      </c>
      <c r="E22" s="12"/>
      <c r="G22" s="12"/>
      <c r="H22" s="106" t="s">
        <v>169</v>
      </c>
      <c r="I22" s="12"/>
      <c r="J22" s="12"/>
      <c r="K22" s="12"/>
      <c r="L22" s="12"/>
      <c r="M22" s="12"/>
      <c r="N22" s="12"/>
    </row>
    <row r="23" spans="2:14" x14ac:dyDescent="0.25">
      <c r="B23" s="12"/>
      <c r="C23" s="61"/>
      <c r="D23" s="102"/>
      <c r="E23" s="12"/>
      <c r="G23" s="12"/>
      <c r="H23" s="106"/>
      <c r="I23" s="12"/>
      <c r="J23" s="12"/>
      <c r="K23" s="12"/>
      <c r="L23" s="12"/>
      <c r="M23" s="12"/>
      <c r="N23" s="12"/>
    </row>
    <row r="24" spans="2:14" x14ac:dyDescent="0.25">
      <c r="B24" s="12"/>
      <c r="C24" s="61"/>
      <c r="D24" s="102"/>
      <c r="E24" s="12"/>
      <c r="G24" s="12"/>
      <c r="H24" s="131" t="s">
        <v>124</v>
      </c>
      <c r="I24" s="132" t="s">
        <v>111</v>
      </c>
      <c r="J24" s="132" t="s">
        <v>112</v>
      </c>
      <c r="K24" s="12"/>
      <c r="L24" s="12"/>
      <c r="M24" s="12"/>
      <c r="N24" s="12"/>
    </row>
    <row r="25" spans="2:14" x14ac:dyDescent="0.25">
      <c r="B25" s="12"/>
      <c r="C25" s="61"/>
      <c r="D25" s="102"/>
      <c r="E25" s="12"/>
      <c r="G25" s="12"/>
      <c r="H25" s="131"/>
      <c r="I25" s="133"/>
      <c r="J25" s="133"/>
      <c r="K25" s="12"/>
      <c r="L25" s="12"/>
      <c r="M25" s="12"/>
      <c r="N25" s="12"/>
    </row>
    <row r="26" spans="2:14" x14ac:dyDescent="0.25">
      <c r="B26" s="12"/>
      <c r="C26" s="61">
        <v>6</v>
      </c>
      <c r="D26" s="102" t="s">
        <v>175</v>
      </c>
      <c r="E26" s="12"/>
      <c r="G26" s="12"/>
      <c r="H26" s="53" t="s">
        <v>11</v>
      </c>
      <c r="I26" s="58">
        <f>SUMIF(K:K,"PKW*",L:L)</f>
        <v>0</v>
      </c>
      <c r="J26" s="58">
        <f>SUMIF(K:K,"PKW*",M:M)</f>
        <v>0</v>
      </c>
      <c r="K26" s="12"/>
      <c r="L26" s="12"/>
      <c r="M26" s="12"/>
      <c r="N26" s="12"/>
    </row>
    <row r="27" spans="2:14" x14ac:dyDescent="0.25">
      <c r="B27" s="12"/>
      <c r="C27" s="52"/>
      <c r="D27" s="102"/>
      <c r="E27" s="12"/>
      <c r="G27" s="12"/>
      <c r="H27" s="55" t="s">
        <v>12</v>
      </c>
      <c r="I27" s="57">
        <f>SUMIF(K:K,"LKW*",L:L)</f>
        <v>0</v>
      </c>
      <c r="J27" s="57">
        <f>SUMIF(K:K,"LKW*",M:M)</f>
        <v>0</v>
      </c>
      <c r="K27" s="12"/>
      <c r="L27" s="12"/>
      <c r="M27" s="12"/>
      <c r="N27" s="12"/>
    </row>
    <row r="28" spans="2:14" x14ac:dyDescent="0.25">
      <c r="B28" s="12"/>
      <c r="C28" s="12"/>
      <c r="D28" s="12"/>
      <c r="E28" s="12"/>
      <c r="G28" s="12"/>
      <c r="H28" s="53" t="s">
        <v>13</v>
      </c>
      <c r="I28" s="58">
        <f>SUMIF(K:K,"Bus*",L:L)</f>
        <v>0</v>
      </c>
      <c r="J28" s="58">
        <f>SUMIF(K:K,"Bus*",M:M)</f>
        <v>0</v>
      </c>
      <c r="K28" s="12"/>
      <c r="L28" s="12"/>
      <c r="M28" s="12"/>
      <c r="N28" s="12"/>
    </row>
    <row r="29" spans="2:14" x14ac:dyDescent="0.25">
      <c r="G29" s="12"/>
      <c r="H29" s="55" t="s">
        <v>114</v>
      </c>
      <c r="I29" s="57">
        <f>SUMIF(K:K,"Bus M3 E*",L:L)</f>
        <v>0</v>
      </c>
      <c r="J29" s="51"/>
      <c r="K29" s="12"/>
      <c r="L29" s="12"/>
      <c r="M29" s="12"/>
      <c r="N29" s="12"/>
    </row>
    <row r="30" spans="2:14" x14ac:dyDescent="0.25">
      <c r="G30" s="12"/>
      <c r="H30" s="12"/>
      <c r="I30" s="12"/>
      <c r="J30" s="12"/>
      <c r="K30" s="12"/>
      <c r="L30" s="12"/>
      <c r="M30" s="12"/>
      <c r="N30" s="12"/>
    </row>
    <row r="34" ht="15" customHeight="1" x14ac:dyDescent="0.25"/>
    <row r="36" ht="15" customHeight="1" x14ac:dyDescent="0.25"/>
    <row r="39" ht="15" customHeight="1" x14ac:dyDescent="0.25"/>
  </sheetData>
  <sheetProtection algorithmName="SHA-512" hashValue="n/hP4PtjHsVO9T1qwcsBLIJBbM6eGgRuls7VZEN327MkveESzS6QX3SHtVw+db74PyS9+Gu6tUR1q7SVaUtTRA==" saltValue="yi4MFPmTcr35nDZJCIljhg==" spinCount="100000" sheet="1" objects="1" scenarios="1"/>
  <protectedRanges>
    <protectedRange sqref="H10:M19" name="Bereich1" securityDescriptor="O:WDG:WDD:(A;;CC;;;WD)"/>
  </protectedRanges>
  <mergeCells count="20">
    <mergeCell ref="D26:D27"/>
    <mergeCell ref="H4:I5"/>
    <mergeCell ref="D14:D16"/>
    <mergeCell ref="D17:D19"/>
    <mergeCell ref="D20:D21"/>
    <mergeCell ref="D22:D25"/>
    <mergeCell ref="C4:D6"/>
    <mergeCell ref="C7:D8"/>
    <mergeCell ref="D10:D11"/>
    <mergeCell ref="D12:D13"/>
    <mergeCell ref="L7:L9"/>
    <mergeCell ref="M7:M9"/>
    <mergeCell ref="H22:H23"/>
    <mergeCell ref="H24:H25"/>
    <mergeCell ref="I24:I25"/>
    <mergeCell ref="J24:J25"/>
    <mergeCell ref="H7:H9"/>
    <mergeCell ref="I7:I9"/>
    <mergeCell ref="J7:J9"/>
    <mergeCell ref="K7:K9"/>
  </mergeCells>
  <phoneticPr fontId="5" type="noConversion"/>
  <pageMargins left="0.7" right="0.7" top="0.75" bottom="0.75" header="0.3" footer="0.3"/>
  <pageSetup paperSize="261" orientation="landscape" horizontalDpi="180" verticalDpi="180" r:id="rId1"/>
  <headerFooter>
    <oddFooter>&amp;L_x000D_&amp;1#&amp;"Calibri"&amp;10&amp;KFFC000 TLP gelb (Adressatenkreis)</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53F5976-D84D-4F20-BE36-3567B95A1AA8}">
          <x14:formula1>
            <xm:f>Dropdowns!$A$1:$A$4</xm:f>
          </x14:formula1>
          <xm:sqref>J10:J19</xm:sqref>
        </x14:dataValidation>
        <x14:dataValidation type="list" allowBlank="1" showInputMessage="1" showErrorMessage="1" xr:uid="{E86412DC-7AA7-4EC1-AEB5-941173ED990C}">
          <x14:formula1>
            <xm:f>Dropdowns!$B$6:$B$12</xm:f>
          </x14:formula1>
          <xm:sqref>K10:K19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AEDD7-DD67-404B-BF74-7069434F03B7}">
  <sheetPr>
    <tabColor rgb="FFFFFA99"/>
  </sheetPr>
  <dimension ref="A1:N43"/>
  <sheetViews>
    <sheetView showGridLines="0" workbookViewId="0">
      <selection activeCell="H9" sqref="H9"/>
    </sheetView>
  </sheetViews>
  <sheetFormatPr baseColWidth="10" defaultRowHeight="15" x14ac:dyDescent="0.25"/>
  <cols>
    <col min="1" max="2" width="2.85546875" customWidth="1"/>
    <col min="3" max="3" width="4.85546875" customWidth="1"/>
    <col min="4" max="4" width="79.140625" customWidth="1"/>
    <col min="5" max="5" width="3.7109375" customWidth="1"/>
    <col min="6" max="6" width="4.85546875" customWidth="1"/>
    <col min="7" max="7" width="3.7109375" customWidth="1"/>
    <col min="8" max="8" width="33.28515625" customWidth="1"/>
    <col min="9" max="9" width="19.28515625" customWidth="1"/>
    <col min="10" max="10" width="16.85546875" customWidth="1"/>
    <col min="12" max="12" width="19.140625" customWidth="1"/>
    <col min="13" max="13" width="20.5703125" customWidth="1"/>
    <col min="14" max="14" width="4.42578125" customWidth="1"/>
  </cols>
  <sheetData>
    <row r="1" spans="1:14" ht="50.25" customHeight="1" x14ac:dyDescent="0.25">
      <c r="A1" s="5"/>
      <c r="B1" s="24"/>
      <c r="C1" s="95"/>
      <c r="D1" s="5"/>
      <c r="E1" s="5"/>
      <c r="F1" s="5"/>
      <c r="G1" s="5"/>
      <c r="H1" s="5"/>
      <c r="I1" s="5"/>
      <c r="J1" s="5"/>
      <c r="K1" s="59"/>
      <c r="L1" s="59"/>
      <c r="M1" s="59"/>
      <c r="N1" s="59"/>
    </row>
    <row r="3" spans="1:14" x14ac:dyDescent="0.25">
      <c r="B3" s="12"/>
      <c r="C3" s="12"/>
      <c r="D3" s="12"/>
      <c r="E3" s="12"/>
      <c r="G3" s="12"/>
      <c r="H3" s="12"/>
      <c r="I3" s="12"/>
      <c r="J3" s="12"/>
      <c r="K3" s="12"/>
      <c r="L3" s="12"/>
      <c r="M3" s="12"/>
      <c r="N3" s="12"/>
    </row>
    <row r="4" spans="1:14" x14ac:dyDescent="0.25">
      <c r="B4" s="12"/>
      <c r="C4" s="137" t="s">
        <v>82</v>
      </c>
      <c r="D4" s="137"/>
      <c r="E4" s="12"/>
      <c r="G4" s="12"/>
      <c r="H4" s="140" t="s">
        <v>45</v>
      </c>
      <c r="I4" s="140"/>
      <c r="J4" s="140"/>
      <c r="K4" s="140"/>
      <c r="L4" s="140"/>
      <c r="M4" s="140"/>
      <c r="N4" s="12"/>
    </row>
    <row r="5" spans="1:14" x14ac:dyDescent="0.25">
      <c r="B5" s="12"/>
      <c r="C5" s="137"/>
      <c r="D5" s="137"/>
      <c r="E5" s="12"/>
      <c r="G5" s="12"/>
      <c r="H5" s="140"/>
      <c r="I5" s="140"/>
      <c r="J5" s="140"/>
      <c r="K5" s="140"/>
      <c r="L5" s="140"/>
      <c r="M5" s="140"/>
      <c r="N5" s="12"/>
    </row>
    <row r="6" spans="1:14" ht="15" customHeight="1" x14ac:dyDescent="0.25">
      <c r="B6" s="12"/>
      <c r="C6" s="137"/>
      <c r="D6" s="137"/>
      <c r="E6" s="12"/>
      <c r="G6" s="12"/>
      <c r="H6" s="141" t="s">
        <v>20</v>
      </c>
      <c r="I6" s="141" t="s">
        <v>14</v>
      </c>
      <c r="J6" s="141"/>
      <c r="K6" s="141" t="s">
        <v>140</v>
      </c>
      <c r="L6" s="141" t="s">
        <v>122</v>
      </c>
      <c r="M6" s="141" t="s">
        <v>123</v>
      </c>
      <c r="N6" s="12"/>
    </row>
    <row r="7" spans="1:14" x14ac:dyDescent="0.25">
      <c r="B7" s="12"/>
      <c r="C7" s="12"/>
      <c r="D7" s="12"/>
      <c r="E7" s="12"/>
      <c r="G7" s="12"/>
      <c r="H7" s="141"/>
      <c r="I7" s="141"/>
      <c r="J7" s="141"/>
      <c r="K7" s="141"/>
      <c r="L7" s="141"/>
      <c r="M7" s="141"/>
      <c r="N7" s="12"/>
    </row>
    <row r="8" spans="1:14" x14ac:dyDescent="0.25">
      <c r="B8" s="12"/>
      <c r="C8" s="109" t="s">
        <v>42</v>
      </c>
      <c r="D8" s="109"/>
      <c r="E8" s="12"/>
      <c r="G8" s="12"/>
      <c r="H8" s="141"/>
      <c r="I8" s="141"/>
      <c r="J8" s="141"/>
      <c r="K8" s="141"/>
      <c r="L8" s="141"/>
      <c r="M8" s="141"/>
      <c r="N8" s="12"/>
    </row>
    <row r="9" spans="1:14" x14ac:dyDescent="0.25">
      <c r="B9" s="12"/>
      <c r="C9" s="109"/>
      <c r="D9" s="109"/>
      <c r="E9" s="12"/>
      <c r="G9" s="12"/>
      <c r="H9" s="87"/>
      <c r="I9" s="139"/>
      <c r="J9" s="139"/>
      <c r="K9" s="87"/>
      <c r="L9" s="88"/>
      <c r="M9" s="88"/>
      <c r="N9" s="12"/>
    </row>
    <row r="10" spans="1:14" x14ac:dyDescent="0.25">
      <c r="B10" s="12"/>
      <c r="C10" s="12"/>
      <c r="D10" s="12"/>
      <c r="E10" s="12"/>
      <c r="G10" s="12"/>
      <c r="H10" s="87"/>
      <c r="I10" s="139"/>
      <c r="J10" s="139"/>
      <c r="K10" s="87"/>
      <c r="L10" s="88"/>
      <c r="M10" s="88"/>
      <c r="N10" s="12"/>
    </row>
    <row r="11" spans="1:14" ht="15" customHeight="1" x14ac:dyDescent="0.25">
      <c r="B11" s="12"/>
      <c r="C11" s="73">
        <v>1</v>
      </c>
      <c r="D11" s="103" t="s">
        <v>174</v>
      </c>
      <c r="E11" s="25"/>
      <c r="F11" s="68"/>
      <c r="G11" s="25"/>
      <c r="H11" s="87"/>
      <c r="I11" s="139"/>
      <c r="J11" s="139"/>
      <c r="K11" s="87"/>
      <c r="L11" s="88"/>
      <c r="M11" s="88"/>
      <c r="N11" s="12"/>
    </row>
    <row r="12" spans="1:14" x14ac:dyDescent="0.25">
      <c r="B12" s="12"/>
      <c r="C12" s="73"/>
      <c r="D12" s="103"/>
      <c r="E12" s="12"/>
      <c r="G12" s="12"/>
      <c r="H12" s="87"/>
      <c r="I12" s="139"/>
      <c r="J12" s="139"/>
      <c r="K12" s="87"/>
      <c r="L12" s="88"/>
      <c r="M12" s="88"/>
      <c r="N12" s="12"/>
    </row>
    <row r="13" spans="1:14" x14ac:dyDescent="0.25">
      <c r="B13" s="12"/>
      <c r="C13" s="73">
        <v>2</v>
      </c>
      <c r="D13" s="14" t="s">
        <v>28</v>
      </c>
      <c r="E13" s="25"/>
      <c r="F13" s="68"/>
      <c r="G13" s="25"/>
      <c r="H13" s="87"/>
      <c r="I13" s="139"/>
      <c r="J13" s="139"/>
      <c r="K13" s="87"/>
      <c r="L13" s="88"/>
      <c r="M13" s="88"/>
      <c r="N13" s="12"/>
    </row>
    <row r="14" spans="1:14" x14ac:dyDescent="0.25">
      <c r="B14" s="12"/>
      <c r="C14" s="73">
        <v>3</v>
      </c>
      <c r="D14" s="103" t="s">
        <v>29</v>
      </c>
      <c r="E14" s="12"/>
      <c r="G14" s="12"/>
      <c r="H14" s="87"/>
      <c r="I14" s="139"/>
      <c r="J14" s="139"/>
      <c r="K14" s="87"/>
      <c r="L14" s="88"/>
      <c r="M14" s="88"/>
      <c r="N14" s="12"/>
    </row>
    <row r="15" spans="1:14" x14ac:dyDescent="0.25">
      <c r="B15" s="12"/>
      <c r="C15" s="73"/>
      <c r="D15" s="103"/>
      <c r="E15" s="12"/>
      <c r="G15" s="12"/>
      <c r="H15" s="87"/>
      <c r="I15" s="139"/>
      <c r="J15" s="139"/>
      <c r="K15" s="87"/>
      <c r="L15" s="88"/>
      <c r="M15" s="88"/>
      <c r="N15" s="12"/>
    </row>
    <row r="16" spans="1:14" ht="15" customHeight="1" x14ac:dyDescent="0.25">
      <c r="B16" s="12"/>
      <c r="C16" s="73">
        <v>4</v>
      </c>
      <c r="D16" s="103" t="s">
        <v>129</v>
      </c>
      <c r="E16" s="12"/>
      <c r="G16" s="12"/>
      <c r="H16" s="87"/>
      <c r="I16" s="139"/>
      <c r="J16" s="139"/>
      <c r="K16" s="87"/>
      <c r="L16" s="88"/>
      <c r="M16" s="88"/>
      <c r="N16" s="12"/>
    </row>
    <row r="17" spans="2:14" x14ac:dyDescent="0.25">
      <c r="B17" s="12"/>
      <c r="C17" s="73"/>
      <c r="D17" s="103"/>
      <c r="E17" s="12"/>
      <c r="G17" s="12"/>
      <c r="H17" s="87"/>
      <c r="I17" s="139"/>
      <c r="J17" s="139"/>
      <c r="K17" s="87"/>
      <c r="L17" s="88"/>
      <c r="M17" s="88"/>
      <c r="N17" s="12"/>
    </row>
    <row r="18" spans="2:14" x14ac:dyDescent="0.25">
      <c r="B18" s="12"/>
      <c r="C18" s="73">
        <v>5</v>
      </c>
      <c r="D18" s="103" t="s">
        <v>78</v>
      </c>
      <c r="E18" s="12"/>
      <c r="G18" s="12"/>
      <c r="H18" s="87"/>
      <c r="I18" s="139"/>
      <c r="J18" s="139"/>
      <c r="K18" s="87"/>
      <c r="L18" s="88"/>
      <c r="M18" s="88"/>
      <c r="N18" s="12"/>
    </row>
    <row r="19" spans="2:14" x14ac:dyDescent="0.25">
      <c r="B19" s="12"/>
      <c r="C19" s="73"/>
      <c r="D19" s="103"/>
      <c r="E19" s="12"/>
      <c r="G19" s="12"/>
      <c r="H19" s="12"/>
      <c r="I19" s="12"/>
      <c r="J19" s="12"/>
      <c r="K19" s="12"/>
      <c r="L19" s="12"/>
      <c r="M19" s="12"/>
      <c r="N19" s="12"/>
    </row>
    <row r="20" spans="2:14" x14ac:dyDescent="0.25">
      <c r="B20" s="12"/>
      <c r="C20" s="73">
        <v>6</v>
      </c>
      <c r="D20" s="103" t="s">
        <v>74</v>
      </c>
      <c r="E20" s="12"/>
      <c r="G20" s="12"/>
      <c r="H20" s="12"/>
      <c r="I20" s="12"/>
      <c r="J20" s="12"/>
      <c r="K20" s="12"/>
      <c r="L20" s="12"/>
      <c r="M20" s="12"/>
      <c r="N20" s="12"/>
    </row>
    <row r="21" spans="2:14" x14ac:dyDescent="0.25">
      <c r="B21" s="70"/>
      <c r="C21" s="72"/>
      <c r="D21" s="103"/>
      <c r="E21" s="65"/>
      <c r="F21" s="3"/>
      <c r="G21" s="12"/>
      <c r="H21" s="142" t="s">
        <v>169</v>
      </c>
      <c r="I21" s="142"/>
      <c r="J21" s="12"/>
      <c r="K21" s="12"/>
      <c r="L21" s="12"/>
      <c r="M21" s="12"/>
      <c r="N21" s="12"/>
    </row>
    <row r="22" spans="2:14" x14ac:dyDescent="0.25">
      <c r="B22" s="12"/>
      <c r="C22" s="74"/>
      <c r="D22" s="102" t="s">
        <v>79</v>
      </c>
      <c r="E22" s="65"/>
      <c r="F22" s="3"/>
      <c r="G22" s="12"/>
      <c r="H22" s="142"/>
      <c r="I22" s="142"/>
      <c r="J22" s="12"/>
      <c r="K22" s="12"/>
      <c r="L22" s="12"/>
      <c r="M22" s="12"/>
      <c r="N22" s="12"/>
    </row>
    <row r="23" spans="2:14" x14ac:dyDescent="0.25">
      <c r="B23" s="12"/>
      <c r="C23" s="73"/>
      <c r="D23" s="102"/>
      <c r="E23" s="65"/>
      <c r="F23" s="3"/>
      <c r="G23" s="12"/>
      <c r="H23" s="12"/>
      <c r="I23" s="12"/>
      <c r="J23" s="12"/>
      <c r="K23" s="12"/>
      <c r="L23" s="12"/>
      <c r="M23" s="12"/>
      <c r="N23" s="12"/>
    </row>
    <row r="24" spans="2:14" ht="15" customHeight="1" x14ac:dyDescent="0.25">
      <c r="B24" s="12"/>
      <c r="C24" s="73">
        <v>7</v>
      </c>
      <c r="D24" s="103" t="s">
        <v>75</v>
      </c>
      <c r="E24" s="25"/>
      <c r="F24" s="68"/>
      <c r="G24" s="25"/>
      <c r="H24" s="75" t="s">
        <v>124</v>
      </c>
      <c r="I24" s="76" t="s">
        <v>67</v>
      </c>
      <c r="J24" s="76" t="s">
        <v>68</v>
      </c>
      <c r="K24" s="12"/>
      <c r="L24" s="12"/>
      <c r="M24" s="12"/>
      <c r="N24" s="12"/>
    </row>
    <row r="25" spans="2:14" x14ac:dyDescent="0.25">
      <c r="B25" s="12"/>
      <c r="C25" s="73"/>
      <c r="D25" s="103"/>
      <c r="E25" s="12"/>
      <c r="G25" s="12"/>
      <c r="H25" s="77" t="s">
        <v>11</v>
      </c>
      <c r="I25" s="78">
        <f>SUMIF(K:K,"PKW*",L:L)</f>
        <v>0</v>
      </c>
      <c r="J25" s="78">
        <f>SUMIF(K:K,"PKW*",M:M)</f>
        <v>0</v>
      </c>
      <c r="K25" s="12"/>
      <c r="L25" s="12"/>
      <c r="M25" s="12"/>
      <c r="N25" s="12"/>
    </row>
    <row r="26" spans="2:14" x14ac:dyDescent="0.25">
      <c r="B26" s="12"/>
      <c r="C26" s="73">
        <v>8</v>
      </c>
      <c r="D26" s="103" t="s">
        <v>175</v>
      </c>
      <c r="E26" s="25"/>
      <c r="F26" s="68"/>
      <c r="G26" s="25"/>
      <c r="H26" s="79" t="s">
        <v>12</v>
      </c>
      <c r="I26" s="80">
        <f>SUMIF(K:K,"LKW*",L:L)</f>
        <v>0</v>
      </c>
      <c r="J26" s="80">
        <f>SUMIF(K:K,"LKW*",M:M)</f>
        <v>0</v>
      </c>
      <c r="K26" s="12"/>
      <c r="L26" s="12"/>
      <c r="M26" s="12"/>
      <c r="N26" s="12"/>
    </row>
    <row r="27" spans="2:14" x14ac:dyDescent="0.25">
      <c r="B27" s="12"/>
      <c r="C27" s="71"/>
      <c r="D27" s="103"/>
      <c r="E27" s="25"/>
      <c r="F27" s="68"/>
      <c r="G27" s="25"/>
      <c r="H27" s="77" t="s">
        <v>13</v>
      </c>
      <c r="I27" s="78">
        <f>SUMIF(K:K,"Bus*",L:L)</f>
        <v>0</v>
      </c>
      <c r="J27" s="78">
        <f>SUMIF(K:K,"Bus*",M:M)</f>
        <v>0</v>
      </c>
      <c r="K27" s="12"/>
      <c r="L27" s="12"/>
      <c r="M27" s="12"/>
      <c r="N27" s="12"/>
    </row>
    <row r="28" spans="2:14" x14ac:dyDescent="0.25">
      <c r="B28" s="12"/>
      <c r="C28" s="71"/>
      <c r="D28" s="25"/>
      <c r="E28" s="25"/>
      <c r="F28" s="68"/>
      <c r="G28" s="25"/>
      <c r="H28" s="79" t="s">
        <v>70</v>
      </c>
      <c r="I28" s="80">
        <f>SUMIF(K:K,"Bus M3 E*",L:L)</f>
        <v>0</v>
      </c>
      <c r="J28" s="80"/>
      <c r="K28" s="12"/>
      <c r="L28" s="12"/>
      <c r="M28" s="12"/>
      <c r="N28" s="12"/>
    </row>
    <row r="29" spans="2:14" x14ac:dyDescent="0.25">
      <c r="C29" s="69"/>
      <c r="D29" s="68"/>
      <c r="E29" s="68"/>
      <c r="F29" s="68"/>
      <c r="G29" s="25"/>
      <c r="H29" s="25"/>
      <c r="I29" s="12"/>
      <c r="J29" s="12"/>
      <c r="K29" s="12"/>
      <c r="L29" s="12"/>
      <c r="M29" s="12"/>
      <c r="N29" s="12"/>
    </row>
    <row r="30" spans="2:14" x14ac:dyDescent="0.25">
      <c r="B30" s="12"/>
      <c r="C30" s="12"/>
      <c r="D30" s="12"/>
      <c r="E30" s="12"/>
    </row>
    <row r="31" spans="2:14" x14ac:dyDescent="0.25">
      <c r="B31" s="12"/>
      <c r="C31" s="143" t="s">
        <v>89</v>
      </c>
      <c r="D31" s="143"/>
      <c r="E31" s="12"/>
    </row>
    <row r="32" spans="2:14" x14ac:dyDescent="0.25">
      <c r="B32" s="12"/>
      <c r="C32" s="143"/>
      <c r="D32" s="143"/>
      <c r="E32" s="12"/>
    </row>
    <row r="33" spans="2:5" x14ac:dyDescent="0.25">
      <c r="B33" s="12"/>
      <c r="C33" s="30"/>
      <c r="D33" s="30"/>
      <c r="E33" s="12"/>
    </row>
    <row r="34" spans="2:5" x14ac:dyDescent="0.25">
      <c r="B34" s="12"/>
      <c r="C34" s="101">
        <v>1</v>
      </c>
      <c r="D34" s="103" t="s">
        <v>30</v>
      </c>
      <c r="E34" s="12"/>
    </row>
    <row r="35" spans="2:5" x14ac:dyDescent="0.25">
      <c r="B35" s="12"/>
      <c r="C35" s="101"/>
      <c r="D35" s="103"/>
      <c r="E35" s="12"/>
    </row>
    <row r="36" spans="2:5" x14ac:dyDescent="0.25">
      <c r="B36" s="12"/>
      <c r="C36" s="101">
        <v>2</v>
      </c>
      <c r="D36" s="103" t="s">
        <v>31</v>
      </c>
      <c r="E36" s="12"/>
    </row>
    <row r="37" spans="2:5" x14ac:dyDescent="0.25">
      <c r="B37" s="12"/>
      <c r="C37" s="101"/>
      <c r="D37" s="103"/>
      <c r="E37" s="12"/>
    </row>
    <row r="38" spans="2:5" x14ac:dyDescent="0.25">
      <c r="B38" s="12"/>
      <c r="C38" s="101"/>
      <c r="D38" s="103"/>
      <c r="E38" s="12"/>
    </row>
    <row r="39" spans="2:5" ht="15" customHeight="1" x14ac:dyDescent="0.25">
      <c r="B39" s="12"/>
      <c r="C39" s="101">
        <v>3</v>
      </c>
      <c r="D39" s="103" t="s">
        <v>32</v>
      </c>
      <c r="E39" s="12"/>
    </row>
    <row r="40" spans="2:5" x14ac:dyDescent="0.25">
      <c r="B40" s="12"/>
      <c r="C40" s="52"/>
      <c r="D40" s="103"/>
      <c r="E40" s="12"/>
    </row>
    <row r="41" spans="2:5" x14ac:dyDescent="0.25">
      <c r="B41" s="12"/>
      <c r="C41" s="52"/>
      <c r="D41" s="103"/>
      <c r="E41" s="12"/>
    </row>
    <row r="42" spans="2:5" x14ac:dyDescent="0.25">
      <c r="B42" s="12"/>
      <c r="C42" s="30"/>
      <c r="D42" s="14"/>
      <c r="E42" s="12"/>
    </row>
    <row r="43" spans="2:5" x14ac:dyDescent="0.25">
      <c r="B43" s="12"/>
      <c r="C43" s="12"/>
      <c r="D43" s="12"/>
      <c r="E43" s="12"/>
    </row>
  </sheetData>
  <sheetProtection algorithmName="SHA-512" hashValue="PpWTpMu2VgnqXU+sAZjCAUltxltmklrWIZMyQjv6R+olDJy3lGtj662kf9wagdvKTvc1gbUHbdEzkV3uNxAVEw==" saltValue="IqvZOzew+PvDxvRjXj0acA==" spinCount="100000" sheet="1" objects="1" scenarios="1"/>
  <protectedRanges>
    <protectedRange sqref="H9:M18" name="Bereich1" securityDescriptor="O:WDG:WDD:(A;;CC;;;WD)"/>
  </protectedRanges>
  <mergeCells count="31">
    <mergeCell ref="D39:D41"/>
    <mergeCell ref="C31:D32"/>
    <mergeCell ref="C4:D6"/>
    <mergeCell ref="C8:D9"/>
    <mergeCell ref="D11:D12"/>
    <mergeCell ref="D14:D15"/>
    <mergeCell ref="D36:D38"/>
    <mergeCell ref="D24:D25"/>
    <mergeCell ref="D26:D27"/>
    <mergeCell ref="D34:D35"/>
    <mergeCell ref="H21:I22"/>
    <mergeCell ref="D16:D17"/>
    <mergeCell ref="D18:D19"/>
    <mergeCell ref="D20:D21"/>
    <mergeCell ref="D22:D23"/>
    <mergeCell ref="I16:J16"/>
    <mergeCell ref="I17:J17"/>
    <mergeCell ref="I18:J18"/>
    <mergeCell ref="I9:J9"/>
    <mergeCell ref="I15:J15"/>
    <mergeCell ref="H4:M5"/>
    <mergeCell ref="H6:H8"/>
    <mergeCell ref="I10:J10"/>
    <mergeCell ref="I11:J11"/>
    <mergeCell ref="I12:J12"/>
    <mergeCell ref="L6:L8"/>
    <mergeCell ref="M6:M8"/>
    <mergeCell ref="I13:J13"/>
    <mergeCell ref="I14:J14"/>
    <mergeCell ref="I6:J8"/>
    <mergeCell ref="K6:K8"/>
  </mergeCells>
  <phoneticPr fontId="5" type="noConversion"/>
  <pageMargins left="0.7" right="0.7" top="0.78740157499999996" bottom="0.78740157499999996"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B6DEB43A-FD64-429C-87D2-F3226438FD58}">
          <x14:formula1>
            <xm:f>Dropdowns!$B$6:$B$12</xm:f>
          </x14:formula1>
          <xm:sqref>K9:K18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9FAF2-8C97-42F0-86F5-7A49F0CC5200}">
  <sheetPr>
    <tabColor rgb="FFFFFA99"/>
  </sheetPr>
  <dimension ref="A1:Q56"/>
  <sheetViews>
    <sheetView showGridLines="0" zoomScaleNormal="100" workbookViewId="0">
      <selection activeCell="M23" sqref="M23"/>
    </sheetView>
  </sheetViews>
  <sheetFormatPr baseColWidth="10" defaultRowHeight="15" x14ac:dyDescent="0.25"/>
  <cols>
    <col min="1" max="2" width="3.140625" customWidth="1"/>
    <col min="3" max="3" width="4.7109375" customWidth="1"/>
    <col min="4" max="4" width="10.85546875" customWidth="1"/>
    <col min="5" max="5" width="61.140625" customWidth="1"/>
    <col min="6" max="6" width="5.140625" customWidth="1"/>
    <col min="7" max="7" width="4.28515625" customWidth="1"/>
    <col min="8" max="8" width="6.140625" customWidth="1"/>
    <col min="9" max="9" width="19.7109375" customWidth="1"/>
    <col min="10" max="10" width="18.28515625" customWidth="1"/>
    <col min="11" max="11" width="11.42578125" customWidth="1"/>
    <col min="12" max="12" width="17.42578125" customWidth="1"/>
    <col min="13" max="13" width="14.85546875" customWidth="1"/>
    <col min="14" max="14" width="19.85546875" customWidth="1"/>
    <col min="15" max="15" width="24.5703125" customWidth="1"/>
    <col min="16" max="16" width="19.5703125" customWidth="1"/>
    <col min="17" max="17" width="5.85546875" customWidth="1"/>
  </cols>
  <sheetData>
    <row r="1" spans="1:17" ht="50.25" customHeight="1" x14ac:dyDescent="0.25">
      <c r="A1" s="5"/>
      <c r="B1" s="24"/>
      <c r="C1" s="95"/>
      <c r="D1" s="98"/>
      <c r="E1" s="5"/>
      <c r="F1" s="5"/>
      <c r="G1" s="5"/>
      <c r="H1" s="5"/>
      <c r="I1" s="5"/>
      <c r="J1" s="5"/>
      <c r="K1" s="5"/>
      <c r="L1" s="59"/>
      <c r="M1" s="59"/>
      <c r="N1" s="59"/>
      <c r="O1" s="59"/>
      <c r="P1" s="5"/>
      <c r="Q1" s="5"/>
    </row>
    <row r="3" spans="1:17" x14ac:dyDescent="0.25">
      <c r="B3" s="12"/>
      <c r="C3" s="12"/>
      <c r="D3" s="12"/>
      <c r="E3" s="12"/>
      <c r="F3" s="12"/>
      <c r="H3" s="12"/>
      <c r="I3" s="12"/>
      <c r="J3" s="12"/>
      <c r="K3" s="12"/>
      <c r="L3" s="12"/>
      <c r="M3" s="12"/>
      <c r="N3" s="12"/>
      <c r="O3" s="12"/>
      <c r="P3" s="12"/>
      <c r="Q3" s="12"/>
    </row>
    <row r="4" spans="1:17" ht="15.75" customHeight="1" x14ac:dyDescent="0.25">
      <c r="B4" s="12"/>
      <c r="C4" s="127" t="s">
        <v>83</v>
      </c>
      <c r="D4" s="127"/>
      <c r="E4" s="127"/>
      <c r="F4" s="12"/>
      <c r="H4" s="12"/>
      <c r="I4" s="137" t="s">
        <v>119</v>
      </c>
      <c r="J4" s="137"/>
      <c r="K4" s="137"/>
      <c r="L4" s="65"/>
      <c r="M4" s="65"/>
      <c r="N4" s="12"/>
      <c r="O4" s="12"/>
      <c r="P4" s="12"/>
      <c r="Q4" s="12"/>
    </row>
    <row r="5" spans="1:17" ht="15.75" customHeight="1" x14ac:dyDescent="0.25">
      <c r="B5" s="12"/>
      <c r="C5" s="127"/>
      <c r="D5" s="127"/>
      <c r="E5" s="127"/>
      <c r="F5" s="12"/>
      <c r="H5" s="12"/>
      <c r="I5" s="137"/>
      <c r="J5" s="137"/>
      <c r="K5" s="137"/>
      <c r="L5" s="65"/>
      <c r="M5" s="65"/>
      <c r="N5" s="12"/>
      <c r="O5" s="12"/>
      <c r="P5" s="12"/>
      <c r="Q5" s="12"/>
    </row>
    <row r="6" spans="1:17" ht="15.75" x14ac:dyDescent="0.25">
      <c r="B6" s="12"/>
      <c r="C6" s="66"/>
      <c r="D6" s="66"/>
      <c r="E6" s="66"/>
      <c r="F6" s="12"/>
      <c r="H6" s="12"/>
      <c r="I6" s="65"/>
      <c r="J6" s="65"/>
      <c r="K6" s="65"/>
      <c r="L6" s="65"/>
      <c r="M6" s="65"/>
      <c r="N6" s="12"/>
      <c r="O6" s="12"/>
      <c r="P6" s="12"/>
      <c r="Q6" s="12"/>
    </row>
    <row r="7" spans="1:17" ht="15" customHeight="1" x14ac:dyDescent="0.25">
      <c r="B7" s="12"/>
      <c r="C7" s="155" t="s">
        <v>43</v>
      </c>
      <c r="D7" s="155"/>
      <c r="E7" s="81" t="s">
        <v>0</v>
      </c>
      <c r="F7" s="12"/>
      <c r="H7" s="12"/>
      <c r="I7" s="147" t="s">
        <v>125</v>
      </c>
      <c r="J7" s="148"/>
      <c r="K7" s="147" t="s">
        <v>138</v>
      </c>
      <c r="L7" s="148"/>
      <c r="M7" s="128" t="s">
        <v>140</v>
      </c>
      <c r="N7" s="136" t="s">
        <v>47</v>
      </c>
      <c r="O7" s="128" t="s">
        <v>122</v>
      </c>
      <c r="P7" s="128" t="s">
        <v>123</v>
      </c>
      <c r="Q7" s="12"/>
    </row>
    <row r="8" spans="1:17" ht="15.75" x14ac:dyDescent="0.25">
      <c r="B8" s="12"/>
      <c r="C8" s="156" t="s">
        <v>1</v>
      </c>
      <c r="D8" s="156"/>
      <c r="E8" s="82" t="s">
        <v>130</v>
      </c>
      <c r="F8" s="12"/>
      <c r="H8" s="12"/>
      <c r="I8" s="149"/>
      <c r="J8" s="150"/>
      <c r="K8" s="149"/>
      <c r="L8" s="150"/>
      <c r="M8" s="129"/>
      <c r="N8" s="134"/>
      <c r="O8" s="129"/>
      <c r="P8" s="129"/>
      <c r="Q8" s="12"/>
    </row>
    <row r="9" spans="1:17" ht="15.75" x14ac:dyDescent="0.25">
      <c r="B9" s="12"/>
      <c r="C9" s="157" t="s">
        <v>2</v>
      </c>
      <c r="D9" s="157"/>
      <c r="E9" s="82" t="s">
        <v>131</v>
      </c>
      <c r="F9" s="12"/>
      <c r="H9" s="12"/>
      <c r="I9" s="151"/>
      <c r="J9" s="152"/>
      <c r="K9" s="151"/>
      <c r="L9" s="152"/>
      <c r="M9" s="130"/>
      <c r="N9" s="135"/>
      <c r="O9" s="130"/>
      <c r="P9" s="130"/>
      <c r="Q9" s="12"/>
    </row>
    <row r="10" spans="1:17" ht="15.75" x14ac:dyDescent="0.25">
      <c r="B10" s="12"/>
      <c r="C10" s="157" t="s">
        <v>3</v>
      </c>
      <c r="D10" s="157"/>
      <c r="E10" s="82" t="s">
        <v>132</v>
      </c>
      <c r="F10" s="12"/>
      <c r="H10" s="12"/>
      <c r="I10" s="146"/>
      <c r="J10" s="146"/>
      <c r="K10" s="139"/>
      <c r="L10" s="139"/>
      <c r="M10" s="87"/>
      <c r="N10" s="87"/>
      <c r="O10" s="88"/>
      <c r="P10" s="88"/>
      <c r="Q10" s="12"/>
    </row>
    <row r="11" spans="1:17" ht="15.75" x14ac:dyDescent="0.25">
      <c r="B11" s="12"/>
      <c r="C11" s="154" t="s">
        <v>4</v>
      </c>
      <c r="D11" s="154"/>
      <c r="E11" s="82" t="s">
        <v>133</v>
      </c>
      <c r="F11" s="12"/>
      <c r="H11" s="12"/>
      <c r="I11" s="145"/>
      <c r="J11" s="145"/>
      <c r="K11" s="153"/>
      <c r="L11" s="153"/>
      <c r="M11" s="89"/>
      <c r="N11" s="89"/>
      <c r="O11" s="90"/>
      <c r="P11" s="90"/>
      <c r="Q11" s="12"/>
    </row>
    <row r="12" spans="1:17" ht="15.75" x14ac:dyDescent="0.25">
      <c r="B12" s="12"/>
      <c r="C12" s="157" t="s">
        <v>5</v>
      </c>
      <c r="D12" s="157"/>
      <c r="E12" s="82" t="s">
        <v>134</v>
      </c>
      <c r="F12" s="12"/>
      <c r="H12" s="12"/>
      <c r="I12" s="146"/>
      <c r="J12" s="146"/>
      <c r="K12" s="146"/>
      <c r="L12" s="146"/>
      <c r="M12" s="87"/>
      <c r="N12" s="87"/>
      <c r="O12" s="88"/>
      <c r="P12" s="88"/>
      <c r="Q12" s="12"/>
    </row>
    <row r="13" spans="1:17" ht="15.75" x14ac:dyDescent="0.25">
      <c r="B13" s="12"/>
      <c r="C13" s="157" t="s">
        <v>6</v>
      </c>
      <c r="D13" s="157"/>
      <c r="E13" s="82" t="s">
        <v>135</v>
      </c>
      <c r="F13" s="12"/>
      <c r="H13" s="12"/>
      <c r="I13" s="145"/>
      <c r="J13" s="145"/>
      <c r="K13" s="153"/>
      <c r="L13" s="153"/>
      <c r="M13" s="89"/>
      <c r="N13" s="89"/>
      <c r="O13" s="90"/>
      <c r="P13" s="90"/>
      <c r="Q13" s="12"/>
    </row>
    <row r="14" spans="1:17" ht="15.75" x14ac:dyDescent="0.25">
      <c r="B14" s="12"/>
      <c r="C14" s="157" t="s">
        <v>7</v>
      </c>
      <c r="D14" s="157"/>
      <c r="E14" s="82" t="s">
        <v>136</v>
      </c>
      <c r="F14" s="12"/>
      <c r="H14" s="12"/>
      <c r="I14" s="146"/>
      <c r="J14" s="146"/>
      <c r="K14" s="139"/>
      <c r="L14" s="139"/>
      <c r="M14" s="87"/>
      <c r="N14" s="87"/>
      <c r="O14" s="88"/>
      <c r="P14" s="88"/>
      <c r="Q14" s="12"/>
    </row>
    <row r="15" spans="1:17" ht="15.75" x14ac:dyDescent="0.25">
      <c r="B15" s="12"/>
      <c r="C15" s="158" t="s">
        <v>8</v>
      </c>
      <c r="D15" s="158"/>
      <c r="E15" s="83" t="s">
        <v>137</v>
      </c>
      <c r="F15" s="12"/>
      <c r="H15" s="12"/>
      <c r="I15" s="145"/>
      <c r="J15" s="145"/>
      <c r="K15" s="153"/>
      <c r="L15" s="153"/>
      <c r="M15" s="89"/>
      <c r="N15" s="89"/>
      <c r="O15" s="90"/>
      <c r="P15" s="90"/>
      <c r="Q15" s="12"/>
    </row>
    <row r="16" spans="1:17" x14ac:dyDescent="0.25">
      <c r="B16" s="12"/>
      <c r="C16" s="12"/>
      <c r="D16" s="12"/>
      <c r="E16" s="12"/>
      <c r="F16" s="12"/>
      <c r="H16" s="12"/>
      <c r="I16" s="146"/>
      <c r="J16" s="146"/>
      <c r="K16" s="139"/>
      <c r="L16" s="139"/>
      <c r="M16" s="87"/>
      <c r="N16" s="87"/>
      <c r="O16" s="88"/>
      <c r="P16" s="88"/>
      <c r="Q16" s="12"/>
    </row>
    <row r="17" spans="2:17" x14ac:dyDescent="0.25">
      <c r="H17" s="12"/>
      <c r="I17" s="145"/>
      <c r="J17" s="145"/>
      <c r="K17" s="153"/>
      <c r="L17" s="153"/>
      <c r="M17" s="89"/>
      <c r="N17" s="89"/>
      <c r="O17" s="90"/>
      <c r="P17" s="90"/>
      <c r="Q17" s="12"/>
    </row>
    <row r="18" spans="2:17" x14ac:dyDescent="0.25">
      <c r="B18" s="12"/>
      <c r="C18" s="12"/>
      <c r="D18" s="12"/>
      <c r="E18" s="12"/>
      <c r="F18" s="12"/>
      <c r="H18" s="12"/>
      <c r="I18" s="146"/>
      <c r="J18" s="146"/>
      <c r="K18" s="139"/>
      <c r="L18" s="139"/>
      <c r="M18" s="87"/>
      <c r="N18" s="87"/>
      <c r="O18" s="88"/>
      <c r="P18" s="88"/>
      <c r="Q18" s="12"/>
    </row>
    <row r="19" spans="2:17" x14ac:dyDescent="0.25">
      <c r="B19" s="12"/>
      <c r="C19" s="127" t="s">
        <v>42</v>
      </c>
      <c r="D19" s="127"/>
      <c r="E19" s="127"/>
      <c r="F19" s="12"/>
      <c r="H19" s="12"/>
      <c r="I19" s="145"/>
      <c r="J19" s="145"/>
      <c r="K19" s="153"/>
      <c r="L19" s="153"/>
      <c r="M19" s="89"/>
      <c r="N19" s="89"/>
      <c r="O19" s="90"/>
      <c r="P19" s="90"/>
      <c r="Q19" s="12"/>
    </row>
    <row r="20" spans="2:17" x14ac:dyDescent="0.25">
      <c r="B20" s="12"/>
      <c r="C20" s="127"/>
      <c r="D20" s="127"/>
      <c r="E20" s="127"/>
      <c r="F20" s="12"/>
      <c r="H20" s="12"/>
      <c r="I20" s="12"/>
      <c r="J20" s="12"/>
      <c r="K20" s="12"/>
      <c r="L20" s="12"/>
      <c r="M20" s="12"/>
      <c r="N20" s="12"/>
      <c r="O20" s="12"/>
      <c r="P20" s="12"/>
      <c r="Q20" s="12"/>
    </row>
    <row r="21" spans="2:17" x14ac:dyDescent="0.25">
      <c r="B21" s="12"/>
      <c r="C21" s="12"/>
      <c r="D21" s="12"/>
      <c r="E21" s="12"/>
      <c r="F21" s="12"/>
      <c r="H21" s="12"/>
      <c r="I21" s="142" t="s">
        <v>169</v>
      </c>
      <c r="J21" s="12"/>
      <c r="K21" s="12"/>
      <c r="L21" s="12"/>
      <c r="M21" s="12"/>
      <c r="N21" s="12"/>
      <c r="O21" s="12"/>
      <c r="P21" s="12"/>
      <c r="Q21" s="12"/>
    </row>
    <row r="22" spans="2:17" x14ac:dyDescent="0.25">
      <c r="B22" s="12"/>
      <c r="C22" s="61">
        <v>1</v>
      </c>
      <c r="D22" s="102" t="s">
        <v>174</v>
      </c>
      <c r="E22" s="102"/>
      <c r="F22" s="12"/>
      <c r="H22" s="12"/>
      <c r="I22" s="142"/>
      <c r="J22" s="12"/>
      <c r="K22" s="12"/>
      <c r="L22" s="12"/>
      <c r="M22" s="12"/>
      <c r="N22" s="12"/>
      <c r="O22" s="12"/>
      <c r="P22" s="12"/>
      <c r="Q22" s="12"/>
    </row>
    <row r="23" spans="2:17" x14ac:dyDescent="0.25">
      <c r="B23" s="12"/>
      <c r="C23" s="61"/>
      <c r="D23" s="102"/>
      <c r="E23" s="102"/>
      <c r="F23" s="12"/>
      <c r="H23" s="12"/>
      <c r="I23" s="12"/>
      <c r="J23" s="12"/>
      <c r="K23" s="12"/>
      <c r="L23" s="12"/>
      <c r="M23" s="12"/>
      <c r="N23" s="12"/>
      <c r="O23" s="12"/>
      <c r="P23" s="12"/>
      <c r="Q23" s="12"/>
    </row>
    <row r="24" spans="2:17" ht="15" customHeight="1" x14ac:dyDescent="0.25">
      <c r="B24" s="12"/>
      <c r="C24" s="61">
        <v>2</v>
      </c>
      <c r="D24" s="103" t="s">
        <v>44</v>
      </c>
      <c r="E24" s="103"/>
      <c r="F24" s="25"/>
      <c r="G24" s="68"/>
      <c r="H24" s="25"/>
      <c r="I24" s="85" t="s">
        <v>124</v>
      </c>
      <c r="J24" s="86" t="s">
        <v>67</v>
      </c>
      <c r="K24" s="86" t="s">
        <v>68</v>
      </c>
      <c r="L24" s="12"/>
      <c r="M24" s="12"/>
      <c r="N24" s="12"/>
      <c r="O24" s="12"/>
      <c r="P24" s="12"/>
      <c r="Q24" s="12"/>
    </row>
    <row r="25" spans="2:17" x14ac:dyDescent="0.25">
      <c r="B25" s="12"/>
      <c r="C25" s="61"/>
      <c r="D25" s="103"/>
      <c r="E25" s="103"/>
      <c r="F25" s="25"/>
      <c r="G25" s="68"/>
      <c r="H25" s="25"/>
      <c r="I25" s="53" t="s">
        <v>11</v>
      </c>
      <c r="J25" s="58">
        <f>SUMIF(M:M,"PKW*",O:O)</f>
        <v>0</v>
      </c>
      <c r="K25" s="58">
        <f>SUMIF(M:M,"PKW*",P:P)</f>
        <v>0</v>
      </c>
      <c r="L25" s="12"/>
      <c r="M25" s="12"/>
      <c r="N25" s="12"/>
      <c r="O25" s="12"/>
      <c r="P25" s="12"/>
      <c r="Q25" s="12"/>
    </row>
    <row r="26" spans="2:17" x14ac:dyDescent="0.25">
      <c r="B26" s="12"/>
      <c r="C26" s="61"/>
      <c r="D26" s="103"/>
      <c r="E26" s="103"/>
      <c r="F26" s="12"/>
      <c r="H26" s="12"/>
      <c r="I26" s="55" t="s">
        <v>12</v>
      </c>
      <c r="J26" s="57">
        <f>SUMIF(M:M,"LKW*",O:O)</f>
        <v>0</v>
      </c>
      <c r="K26" s="57">
        <f>SUMIF(M:M,"LKW*",P:P)</f>
        <v>0</v>
      </c>
      <c r="L26" s="12"/>
      <c r="M26" s="12"/>
      <c r="N26" s="12"/>
      <c r="O26" s="12"/>
      <c r="P26" s="12"/>
      <c r="Q26" s="12"/>
    </row>
    <row r="27" spans="2:17" x14ac:dyDescent="0.25">
      <c r="B27" s="12"/>
      <c r="C27" s="61">
        <v>3</v>
      </c>
      <c r="D27" s="30" t="s">
        <v>41</v>
      </c>
      <c r="E27" s="30"/>
      <c r="F27" s="12"/>
      <c r="H27" s="12"/>
      <c r="I27" s="53" t="s">
        <v>13</v>
      </c>
      <c r="J27" s="58">
        <f>SUMIF(M:M,"Bus*",O:O)</f>
        <v>0</v>
      </c>
      <c r="K27" s="58">
        <f>SUMIF(M:M,"Bus*",P:P)</f>
        <v>0</v>
      </c>
      <c r="L27" s="25"/>
      <c r="M27" s="12"/>
      <c r="N27" s="12"/>
      <c r="O27" s="12"/>
      <c r="P27" s="12"/>
      <c r="Q27" s="12"/>
    </row>
    <row r="28" spans="2:17" x14ac:dyDescent="0.25">
      <c r="B28" s="12"/>
      <c r="C28" s="61">
        <v>4</v>
      </c>
      <c r="D28" s="102" t="s">
        <v>78</v>
      </c>
      <c r="E28" s="102"/>
      <c r="F28" s="12"/>
      <c r="H28" s="12"/>
      <c r="I28" s="55" t="s">
        <v>70</v>
      </c>
      <c r="J28" s="57">
        <f>SUMIF(M:M,"Bus M3 E*",O:O)</f>
        <v>0</v>
      </c>
      <c r="K28" s="57"/>
      <c r="L28" s="25"/>
      <c r="M28" s="12"/>
      <c r="N28" s="12"/>
      <c r="O28" s="12"/>
      <c r="P28" s="12"/>
      <c r="Q28" s="12"/>
    </row>
    <row r="29" spans="2:17" x14ac:dyDescent="0.25">
      <c r="B29" s="12"/>
      <c r="C29" s="61"/>
      <c r="D29" s="102"/>
      <c r="E29" s="102"/>
      <c r="F29" s="12"/>
      <c r="H29" s="12"/>
      <c r="I29" s="12"/>
      <c r="J29" s="12"/>
      <c r="K29" s="12"/>
      <c r="L29" s="12"/>
      <c r="M29" s="12"/>
      <c r="N29" s="12"/>
      <c r="O29" s="12"/>
      <c r="P29" s="12"/>
      <c r="Q29" s="12"/>
    </row>
    <row r="30" spans="2:17" x14ac:dyDescent="0.25">
      <c r="B30" s="12"/>
      <c r="C30" s="61">
        <v>5</v>
      </c>
      <c r="D30" s="102" t="s">
        <v>74</v>
      </c>
      <c r="E30" s="102"/>
      <c r="F30" s="12"/>
    </row>
    <row r="31" spans="2:17" x14ac:dyDescent="0.25">
      <c r="B31" s="12"/>
      <c r="C31" s="61"/>
      <c r="D31" s="102"/>
      <c r="E31" s="102"/>
      <c r="F31" s="12"/>
    </row>
    <row r="32" spans="2:17" x14ac:dyDescent="0.25">
      <c r="B32" s="12"/>
      <c r="C32" s="61"/>
      <c r="D32" s="102" t="s">
        <v>79</v>
      </c>
      <c r="E32" s="102"/>
      <c r="F32" s="12"/>
    </row>
    <row r="33" spans="2:6" x14ac:dyDescent="0.25">
      <c r="B33" s="12"/>
      <c r="C33" s="61"/>
      <c r="D33" s="102"/>
      <c r="E33" s="102"/>
      <c r="F33" s="12"/>
    </row>
    <row r="34" spans="2:6" ht="15" customHeight="1" x14ac:dyDescent="0.25">
      <c r="B34" s="12"/>
      <c r="C34" s="61">
        <v>6</v>
      </c>
      <c r="D34" s="102" t="s">
        <v>75</v>
      </c>
      <c r="E34" s="102"/>
      <c r="F34" s="12"/>
    </row>
    <row r="35" spans="2:6" x14ac:dyDescent="0.25">
      <c r="B35" s="12"/>
      <c r="C35" s="61"/>
      <c r="D35" s="102"/>
      <c r="E35" s="102"/>
      <c r="F35" s="12"/>
    </row>
    <row r="36" spans="2:6" x14ac:dyDescent="0.25">
      <c r="B36" s="12"/>
      <c r="C36" s="61"/>
      <c r="D36" s="102"/>
      <c r="E36" s="102"/>
      <c r="F36" s="12"/>
    </row>
    <row r="37" spans="2:6" ht="15" customHeight="1" x14ac:dyDescent="0.25">
      <c r="B37" s="12"/>
      <c r="C37" s="61">
        <v>7</v>
      </c>
      <c r="D37" s="102" t="s">
        <v>175</v>
      </c>
      <c r="E37" s="102"/>
      <c r="F37" s="12"/>
    </row>
    <row r="38" spans="2:6" x14ac:dyDescent="0.25">
      <c r="B38" s="12"/>
      <c r="C38" s="60"/>
      <c r="D38" s="102"/>
      <c r="E38" s="102"/>
      <c r="F38" s="12"/>
    </row>
    <row r="39" spans="2:6" x14ac:dyDescent="0.25">
      <c r="B39" s="12"/>
      <c r="C39" s="12"/>
      <c r="D39" s="12"/>
      <c r="E39" s="12"/>
      <c r="F39" s="12"/>
    </row>
    <row r="41" spans="2:6" x14ac:dyDescent="0.25">
      <c r="B41" s="12"/>
      <c r="C41" s="12"/>
      <c r="D41" s="12"/>
      <c r="E41" s="12"/>
      <c r="F41" s="12"/>
    </row>
    <row r="42" spans="2:6" ht="15" customHeight="1" x14ac:dyDescent="0.25">
      <c r="B42" s="12"/>
      <c r="C42" s="144" t="s">
        <v>139</v>
      </c>
      <c r="D42" s="144"/>
      <c r="E42" s="144"/>
      <c r="F42" s="12"/>
    </row>
    <row r="43" spans="2:6" ht="15" customHeight="1" x14ac:dyDescent="0.25">
      <c r="B43" s="12"/>
      <c r="C43" s="144"/>
      <c r="D43" s="144"/>
      <c r="E43" s="144"/>
      <c r="F43" s="12"/>
    </row>
    <row r="44" spans="2:6" x14ac:dyDescent="0.25">
      <c r="B44" s="12"/>
      <c r="C44" s="144"/>
      <c r="D44" s="144"/>
      <c r="E44" s="144"/>
      <c r="F44" s="12"/>
    </row>
    <row r="45" spans="2:6" x14ac:dyDescent="0.25">
      <c r="B45" s="12"/>
      <c r="C45" s="61">
        <v>1</v>
      </c>
      <c r="D45" s="103" t="s">
        <v>30</v>
      </c>
      <c r="E45" s="103"/>
      <c r="F45" s="12"/>
    </row>
    <row r="46" spans="2:6" x14ac:dyDescent="0.25">
      <c r="B46" s="12"/>
      <c r="C46" s="61"/>
      <c r="D46" s="103"/>
      <c r="E46" s="103"/>
      <c r="F46" s="12"/>
    </row>
    <row r="47" spans="2:6" ht="15" customHeight="1" x14ac:dyDescent="0.25">
      <c r="B47" s="12"/>
      <c r="C47" s="61">
        <v>2</v>
      </c>
      <c r="D47" s="103" t="s">
        <v>46</v>
      </c>
      <c r="E47" s="103"/>
      <c r="F47" s="12"/>
    </row>
    <row r="48" spans="2:6" x14ac:dyDescent="0.25">
      <c r="B48" s="12"/>
      <c r="C48" s="61"/>
      <c r="D48" s="103"/>
      <c r="E48" s="103"/>
      <c r="F48" s="12"/>
    </row>
    <row r="49" spans="2:6" x14ac:dyDescent="0.25">
      <c r="B49" s="12"/>
      <c r="C49" s="61"/>
      <c r="D49" s="103"/>
      <c r="E49" s="103"/>
      <c r="F49" s="12"/>
    </row>
    <row r="50" spans="2:6" x14ac:dyDescent="0.25">
      <c r="B50" s="12"/>
      <c r="C50" s="61"/>
      <c r="D50" s="103"/>
      <c r="E50" s="103"/>
      <c r="F50" s="12"/>
    </row>
    <row r="51" spans="2:6" x14ac:dyDescent="0.25">
      <c r="B51" s="12"/>
      <c r="C51" s="61">
        <v>3</v>
      </c>
      <c r="D51" s="103" t="s">
        <v>32</v>
      </c>
      <c r="E51" s="103"/>
      <c r="F51" s="12"/>
    </row>
    <row r="52" spans="2:6" x14ac:dyDescent="0.25">
      <c r="B52" s="12"/>
      <c r="C52" s="101"/>
      <c r="D52" s="103"/>
      <c r="E52" s="103"/>
      <c r="F52" s="12"/>
    </row>
    <row r="53" spans="2:6" x14ac:dyDescent="0.25">
      <c r="B53" s="12"/>
      <c r="C53" s="101"/>
      <c r="D53" s="103"/>
      <c r="E53" s="103"/>
      <c r="F53" s="12"/>
    </row>
    <row r="54" spans="2:6" x14ac:dyDescent="0.25">
      <c r="B54" s="12"/>
      <c r="C54" s="30"/>
      <c r="D54" s="103"/>
      <c r="E54" s="103"/>
      <c r="F54" s="12"/>
    </row>
    <row r="55" spans="2:6" x14ac:dyDescent="0.25">
      <c r="B55" s="12"/>
      <c r="C55" s="12"/>
      <c r="D55" s="63"/>
      <c r="E55" s="63"/>
      <c r="F55" s="12"/>
    </row>
    <row r="56" spans="2:6" x14ac:dyDescent="0.25">
      <c r="D56" s="91"/>
      <c r="E56" s="91"/>
    </row>
  </sheetData>
  <sheetProtection algorithmName="SHA-512" hashValue="zcY1yf8vlvO+wI7LbqfGDf9DA/6eMlLjJ5NNwlyewk7OXBLV4NIxBzlR4NXvwRhNh4sySxYR8blPqW2oaANeoQ==" saltValue="hMt0AQmk+qDp6LBgsQLxzA==" spinCount="100000" sheet="1" objects="1" scenarios="1"/>
  <protectedRanges>
    <protectedRange sqref="I10:P19" name="Bereich1" securityDescriptor="O:WDG:WDD:(A;;CC;;;WD)"/>
  </protectedRanges>
  <mergeCells count="50">
    <mergeCell ref="C19:E20"/>
    <mergeCell ref="D22:E23"/>
    <mergeCell ref="D24:E26"/>
    <mergeCell ref="C13:D13"/>
    <mergeCell ref="C12:D12"/>
    <mergeCell ref="C15:D15"/>
    <mergeCell ref="C14:D14"/>
    <mergeCell ref="C11:D11"/>
    <mergeCell ref="C7:D7"/>
    <mergeCell ref="C4:E5"/>
    <mergeCell ref="C8:D8"/>
    <mergeCell ref="C9:D9"/>
    <mergeCell ref="C10:D10"/>
    <mergeCell ref="I15:J15"/>
    <mergeCell ref="I16:J16"/>
    <mergeCell ref="I17:J17"/>
    <mergeCell ref="I18:J18"/>
    <mergeCell ref="I19:J19"/>
    <mergeCell ref="I4:K5"/>
    <mergeCell ref="I21:I22"/>
    <mergeCell ref="I7:J9"/>
    <mergeCell ref="K7:L9"/>
    <mergeCell ref="M7:M9"/>
    <mergeCell ref="K18:L18"/>
    <mergeCell ref="K17:L17"/>
    <mergeCell ref="K16:L16"/>
    <mergeCell ref="K15:L15"/>
    <mergeCell ref="K19:L19"/>
    <mergeCell ref="K11:L11"/>
    <mergeCell ref="K10:L10"/>
    <mergeCell ref="K12:L12"/>
    <mergeCell ref="I10:J10"/>
    <mergeCell ref="K13:L13"/>
    <mergeCell ref="K14:L14"/>
    <mergeCell ref="D47:E50"/>
    <mergeCell ref="D51:E54"/>
    <mergeCell ref="O7:O9"/>
    <mergeCell ref="P7:P9"/>
    <mergeCell ref="C42:E44"/>
    <mergeCell ref="D45:E46"/>
    <mergeCell ref="N7:N9"/>
    <mergeCell ref="D37:E38"/>
    <mergeCell ref="D28:E29"/>
    <mergeCell ref="D30:E31"/>
    <mergeCell ref="D32:E33"/>
    <mergeCell ref="D34:E36"/>
    <mergeCell ref="I11:J11"/>
    <mergeCell ref="I12:J12"/>
    <mergeCell ref="I13:J13"/>
    <mergeCell ref="I14:J14"/>
  </mergeCells>
  <phoneticPr fontId="5" type="noConversion"/>
  <pageMargins left="0.7" right="0.7" top="0.78740157499999996" bottom="0.78740157499999996"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4D83352-0CE6-4322-A9DF-EAEDF48FFA04}">
          <x14:formula1>
            <xm:f>Dropdowns!$A$14:$A$21</xm:f>
          </x14:formula1>
          <xm:sqref>N10:N19</xm:sqref>
        </x14:dataValidation>
        <x14:dataValidation type="list" allowBlank="1" showInputMessage="1" showErrorMessage="1" xr:uid="{FAE15CAB-AF7B-4D67-AFFE-209C8AA247F4}">
          <x14:formula1>
            <xm:f>Dropdowns!$B$6:$B$12</xm:f>
          </x14:formula1>
          <xm:sqref>M10:M19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BECDA-04D7-40A5-A8F5-138C323D4F87}">
  <sheetPr>
    <tabColor rgb="FFFFFA99"/>
  </sheetPr>
  <dimension ref="A1:Q48"/>
  <sheetViews>
    <sheetView showGridLines="0" workbookViewId="0">
      <selection activeCell="H4" sqref="H4:K5"/>
    </sheetView>
  </sheetViews>
  <sheetFormatPr baseColWidth="10" defaultRowHeight="15" x14ac:dyDescent="0.25"/>
  <cols>
    <col min="1" max="2" width="2.85546875" customWidth="1"/>
    <col min="3" max="3" width="6.85546875" customWidth="1"/>
    <col min="4" max="4" width="65.7109375" customWidth="1"/>
    <col min="5" max="5" width="5.85546875" customWidth="1"/>
    <col min="6" max="6" width="4.28515625" customWidth="1"/>
    <col min="7" max="7" width="4.85546875" customWidth="1"/>
    <col min="8" max="8" width="33.28515625" customWidth="1"/>
    <col min="9" max="9" width="35" customWidth="1"/>
    <col min="10" max="10" width="14.42578125" customWidth="1"/>
    <col min="11" max="11" width="15.28515625" customWidth="1"/>
    <col min="12" max="12" width="5.5703125" customWidth="1"/>
  </cols>
  <sheetData>
    <row r="1" spans="1:17" ht="50.25" customHeight="1" x14ac:dyDescent="0.25">
      <c r="A1" s="5"/>
      <c r="B1" s="24"/>
      <c r="C1" s="95"/>
      <c r="D1" s="5"/>
      <c r="E1" s="5"/>
      <c r="F1" s="5"/>
      <c r="G1" s="5"/>
      <c r="H1" s="5"/>
      <c r="I1" s="5"/>
      <c r="J1" s="5"/>
      <c r="K1" s="5"/>
      <c r="L1" s="59"/>
      <c r="M1" s="59"/>
      <c r="N1" s="59"/>
      <c r="O1" s="59"/>
      <c r="P1" s="5"/>
      <c r="Q1" s="5"/>
    </row>
    <row r="3" spans="1:17" x14ac:dyDescent="0.25">
      <c r="B3" s="12"/>
      <c r="C3" s="12"/>
      <c r="D3" s="12"/>
      <c r="E3" s="12"/>
      <c r="G3" s="12"/>
      <c r="H3" s="12"/>
      <c r="I3" s="12"/>
      <c r="J3" s="12"/>
      <c r="K3" s="12"/>
      <c r="L3" s="12"/>
    </row>
    <row r="4" spans="1:17" ht="15" customHeight="1" x14ac:dyDescent="0.25">
      <c r="B4" s="12"/>
      <c r="C4" s="144" t="s">
        <v>84</v>
      </c>
      <c r="D4" s="144"/>
      <c r="E4" s="12"/>
      <c r="G4" s="12"/>
      <c r="H4" s="144" t="s">
        <v>88</v>
      </c>
      <c r="I4" s="144"/>
      <c r="J4" s="144"/>
      <c r="K4" s="144"/>
      <c r="L4" s="12"/>
    </row>
    <row r="5" spans="1:17" ht="15" customHeight="1" x14ac:dyDescent="0.25">
      <c r="B5" s="12"/>
      <c r="C5" s="144"/>
      <c r="D5" s="144"/>
      <c r="E5" s="12"/>
      <c r="G5" s="12"/>
      <c r="H5" s="144"/>
      <c r="I5" s="144"/>
      <c r="J5" s="144"/>
      <c r="K5" s="144"/>
      <c r="L5" s="12"/>
    </row>
    <row r="6" spans="1:17" x14ac:dyDescent="0.25">
      <c r="B6" s="12"/>
      <c r="C6" s="144"/>
      <c r="D6" s="144"/>
      <c r="E6" s="12"/>
      <c r="G6" s="12"/>
      <c r="H6" s="12"/>
      <c r="I6" s="12"/>
      <c r="J6" s="12"/>
      <c r="K6" s="12"/>
      <c r="L6" s="12"/>
    </row>
    <row r="7" spans="1:17" x14ac:dyDescent="0.25">
      <c r="B7" s="12"/>
      <c r="C7" s="102" t="s">
        <v>52</v>
      </c>
      <c r="D7" s="102"/>
      <c r="E7" s="12"/>
      <c r="G7" s="12"/>
      <c r="H7" s="159" t="s">
        <v>20</v>
      </c>
      <c r="I7" s="160" t="s">
        <v>53</v>
      </c>
      <c r="J7" s="160" t="s">
        <v>140</v>
      </c>
      <c r="K7" s="160" t="s">
        <v>19</v>
      </c>
      <c r="L7" s="12"/>
    </row>
    <row r="8" spans="1:17" x14ac:dyDescent="0.25">
      <c r="B8" s="12"/>
      <c r="C8" s="102"/>
      <c r="D8" s="102"/>
      <c r="E8" s="12"/>
      <c r="G8" s="12"/>
      <c r="H8" s="159"/>
      <c r="I8" s="160"/>
      <c r="J8" s="159"/>
      <c r="K8" s="160"/>
      <c r="L8" s="12"/>
    </row>
    <row r="9" spans="1:17" x14ac:dyDescent="0.25">
      <c r="B9" s="12"/>
      <c r="C9" s="12"/>
      <c r="D9" s="12"/>
      <c r="E9" s="12"/>
      <c r="G9" s="12"/>
      <c r="H9" s="159"/>
      <c r="I9" s="160"/>
      <c r="J9" s="159"/>
      <c r="K9" s="160"/>
      <c r="L9" s="12"/>
    </row>
    <row r="10" spans="1:17" x14ac:dyDescent="0.25">
      <c r="B10" s="12"/>
      <c r="C10" s="31" t="s">
        <v>48</v>
      </c>
      <c r="D10" s="12"/>
      <c r="E10" s="12"/>
      <c r="G10" s="12"/>
      <c r="H10" s="87"/>
      <c r="I10" s="78"/>
      <c r="J10" s="87"/>
      <c r="K10" s="88"/>
      <c r="L10" s="12"/>
    </row>
    <row r="11" spans="1:17" x14ac:dyDescent="0.25">
      <c r="B11" s="12"/>
      <c r="C11" s="61">
        <v>1</v>
      </c>
      <c r="D11" s="102" t="s">
        <v>49</v>
      </c>
      <c r="E11" s="12"/>
      <c r="G11" s="12"/>
      <c r="H11" s="87"/>
      <c r="I11" s="78"/>
      <c r="J11" s="87"/>
      <c r="K11" s="88"/>
      <c r="L11" s="12"/>
    </row>
    <row r="12" spans="1:17" x14ac:dyDescent="0.25">
      <c r="B12" s="12"/>
      <c r="C12" s="61"/>
      <c r="D12" s="102"/>
      <c r="E12" s="12"/>
      <c r="G12" s="12"/>
      <c r="H12" s="87"/>
      <c r="I12" s="78"/>
      <c r="J12" s="87"/>
      <c r="K12" s="88"/>
      <c r="L12" s="12"/>
    </row>
    <row r="13" spans="1:17" x14ac:dyDescent="0.25">
      <c r="B13" s="12"/>
      <c r="C13" s="61">
        <v>2</v>
      </c>
      <c r="D13" s="102" t="s">
        <v>50</v>
      </c>
      <c r="E13" s="12"/>
      <c r="G13" s="12"/>
      <c r="H13" s="87"/>
      <c r="I13" s="78"/>
      <c r="J13" s="87"/>
      <c r="K13" s="88"/>
      <c r="L13" s="12"/>
    </row>
    <row r="14" spans="1:17" x14ac:dyDescent="0.25">
      <c r="B14" s="12"/>
      <c r="C14" s="61"/>
      <c r="D14" s="102"/>
      <c r="E14" s="12"/>
      <c r="G14" s="12"/>
      <c r="H14" s="87"/>
      <c r="I14" s="78"/>
      <c r="J14" s="87"/>
      <c r="K14" s="88"/>
      <c r="L14" s="12"/>
    </row>
    <row r="15" spans="1:17" ht="15" customHeight="1" x14ac:dyDescent="0.25">
      <c r="B15" s="12"/>
      <c r="C15" s="61">
        <v>3</v>
      </c>
      <c r="D15" s="102" t="s">
        <v>78</v>
      </c>
      <c r="E15" s="12"/>
      <c r="G15" s="12"/>
      <c r="H15" s="87"/>
      <c r="I15" s="78"/>
      <c r="J15" s="87"/>
      <c r="K15" s="88"/>
      <c r="L15" s="12"/>
    </row>
    <row r="16" spans="1:17" x14ac:dyDescent="0.25">
      <c r="B16" s="12"/>
      <c r="C16" s="61"/>
      <c r="D16" s="102"/>
      <c r="E16" s="12"/>
      <c r="G16" s="12"/>
      <c r="H16" s="87"/>
      <c r="I16" s="78"/>
      <c r="J16" s="87"/>
      <c r="K16" s="88"/>
      <c r="L16" s="12"/>
    </row>
    <row r="17" spans="2:12" x14ac:dyDescent="0.25">
      <c r="B17" s="12"/>
      <c r="C17" s="61"/>
      <c r="D17" s="102"/>
      <c r="E17" s="12"/>
      <c r="G17" s="12"/>
      <c r="H17" s="87"/>
      <c r="I17" s="78"/>
      <c r="J17" s="87"/>
      <c r="K17" s="88"/>
      <c r="L17" s="12"/>
    </row>
    <row r="18" spans="2:12" x14ac:dyDescent="0.25">
      <c r="B18" s="12"/>
      <c r="C18" s="61">
        <v>4</v>
      </c>
      <c r="D18" s="102" t="s">
        <v>74</v>
      </c>
      <c r="E18" s="12"/>
      <c r="G18" s="12"/>
      <c r="H18" s="87"/>
      <c r="I18" s="78"/>
      <c r="J18" s="87"/>
      <c r="K18" s="88"/>
      <c r="L18" s="12"/>
    </row>
    <row r="19" spans="2:12" x14ac:dyDescent="0.25">
      <c r="B19" s="12"/>
      <c r="C19" s="61"/>
      <c r="D19" s="102"/>
      <c r="E19" s="12"/>
      <c r="G19" s="12"/>
      <c r="H19" s="87"/>
      <c r="I19" s="78"/>
      <c r="J19" s="87"/>
      <c r="K19" s="88"/>
      <c r="L19" s="12"/>
    </row>
    <row r="20" spans="2:12" x14ac:dyDescent="0.25">
      <c r="B20" s="12"/>
      <c r="C20" s="61"/>
      <c r="D20" s="102" t="s">
        <v>79</v>
      </c>
      <c r="E20" s="12"/>
      <c r="G20" s="12"/>
      <c r="H20" s="12"/>
      <c r="I20" s="12"/>
      <c r="J20" s="12"/>
      <c r="K20" s="12"/>
      <c r="L20" s="12"/>
    </row>
    <row r="21" spans="2:12" x14ac:dyDescent="0.25">
      <c r="B21" s="12"/>
      <c r="C21" s="61"/>
      <c r="D21" s="102"/>
      <c r="E21" s="12"/>
      <c r="G21" s="12"/>
      <c r="H21" s="142" t="s">
        <v>169</v>
      </c>
      <c r="I21" s="12"/>
      <c r="J21" s="12"/>
      <c r="K21" s="12"/>
      <c r="L21" s="12"/>
    </row>
    <row r="22" spans="2:12" x14ac:dyDescent="0.25">
      <c r="B22" s="12"/>
      <c r="C22" s="61">
        <v>5</v>
      </c>
      <c r="D22" s="102" t="s">
        <v>76</v>
      </c>
      <c r="E22" s="12"/>
      <c r="G22" s="12"/>
      <c r="H22" s="142"/>
      <c r="I22" s="12"/>
      <c r="J22" s="12"/>
      <c r="K22" s="12"/>
      <c r="L22" s="12"/>
    </row>
    <row r="23" spans="2:12" x14ac:dyDescent="0.25">
      <c r="B23" s="12"/>
      <c r="C23" s="61"/>
      <c r="D23" s="102"/>
      <c r="E23" s="12"/>
      <c r="G23" s="12"/>
      <c r="H23" s="12"/>
      <c r="I23" s="12"/>
      <c r="J23" s="12"/>
      <c r="K23" s="12"/>
      <c r="L23" s="12"/>
    </row>
    <row r="24" spans="2:12" x14ac:dyDescent="0.25">
      <c r="B24" s="12"/>
      <c r="C24" s="61"/>
      <c r="D24" s="102"/>
      <c r="E24" s="12"/>
      <c r="G24" s="12"/>
      <c r="H24" s="92" t="s">
        <v>124</v>
      </c>
      <c r="I24" s="93" t="s">
        <v>69</v>
      </c>
      <c r="J24" s="12"/>
      <c r="K24" s="12"/>
      <c r="L24" s="12"/>
    </row>
    <row r="25" spans="2:12" x14ac:dyDescent="0.25">
      <c r="B25" s="12"/>
      <c r="C25" s="61"/>
      <c r="D25" s="102"/>
      <c r="E25" s="12"/>
      <c r="G25" s="12"/>
      <c r="H25" s="53" t="s">
        <v>11</v>
      </c>
      <c r="I25" s="58">
        <f>SUMIF(J:J,"PKW*",K:K)</f>
        <v>0</v>
      </c>
      <c r="J25" s="12"/>
      <c r="K25" s="12"/>
      <c r="L25" s="12"/>
    </row>
    <row r="26" spans="2:12" x14ac:dyDescent="0.25">
      <c r="B26" s="12"/>
      <c r="C26" s="61">
        <v>6</v>
      </c>
      <c r="D26" s="102" t="s">
        <v>175</v>
      </c>
      <c r="E26" s="12"/>
      <c r="G26" s="12"/>
      <c r="H26" s="55" t="s">
        <v>12</v>
      </c>
      <c r="I26" s="57">
        <f>SUMIF(J:J,"LKW*",K:K)</f>
        <v>0</v>
      </c>
      <c r="J26" s="12"/>
      <c r="K26" s="12"/>
      <c r="L26" s="12"/>
    </row>
    <row r="27" spans="2:12" x14ac:dyDescent="0.25">
      <c r="B27" s="12"/>
      <c r="C27" s="61"/>
      <c r="D27" s="102"/>
      <c r="E27" s="12"/>
      <c r="G27" s="12"/>
      <c r="H27" s="53" t="s">
        <v>13</v>
      </c>
      <c r="I27" s="58">
        <f>SUMIF(J:J,"Bus*",K:K)</f>
        <v>0</v>
      </c>
      <c r="J27" s="12"/>
      <c r="K27" s="12"/>
      <c r="L27" s="12"/>
    </row>
    <row r="28" spans="2:12" x14ac:dyDescent="0.25">
      <c r="B28" s="12"/>
      <c r="C28" s="12"/>
      <c r="D28" s="84"/>
      <c r="E28" s="12"/>
      <c r="G28" s="12"/>
      <c r="H28" s="55" t="s">
        <v>71</v>
      </c>
      <c r="I28" s="57">
        <f>SUMIF(J:J,"Bus M3 E*",K:K)</f>
        <v>0</v>
      </c>
      <c r="J28" s="12"/>
      <c r="K28" s="12"/>
      <c r="L28" s="12"/>
    </row>
    <row r="29" spans="2:12" x14ac:dyDescent="0.25">
      <c r="B29" s="12"/>
      <c r="C29" s="31" t="s">
        <v>51</v>
      </c>
      <c r="D29" s="84"/>
      <c r="E29" s="12"/>
      <c r="G29" s="12"/>
      <c r="H29" s="12"/>
      <c r="I29" s="12"/>
      <c r="J29" s="12"/>
      <c r="K29" s="12"/>
      <c r="L29" s="12"/>
    </row>
    <row r="30" spans="2:12" x14ac:dyDescent="0.25">
      <c r="B30" s="12"/>
      <c r="C30" s="61">
        <v>1</v>
      </c>
      <c r="D30" s="102" t="s">
        <v>59</v>
      </c>
      <c r="E30" s="12"/>
      <c r="G30" s="12"/>
      <c r="H30" s="12"/>
      <c r="I30" s="12"/>
      <c r="J30" s="12"/>
      <c r="K30" s="12"/>
      <c r="L30" s="12"/>
    </row>
    <row r="31" spans="2:12" x14ac:dyDescent="0.25">
      <c r="B31" s="12"/>
      <c r="C31" s="61"/>
      <c r="D31" s="102"/>
      <c r="E31" s="12"/>
    </row>
    <row r="32" spans="2:12" x14ac:dyDescent="0.25">
      <c r="B32" s="12"/>
      <c r="C32" s="61"/>
      <c r="D32" s="102"/>
      <c r="E32" s="12"/>
    </row>
    <row r="33" spans="2:5" x14ac:dyDescent="0.25">
      <c r="B33" s="12"/>
      <c r="C33" s="61">
        <v>2</v>
      </c>
      <c r="D33" s="102" t="s">
        <v>57</v>
      </c>
      <c r="E33" s="12"/>
    </row>
    <row r="34" spans="2:5" x14ac:dyDescent="0.25">
      <c r="B34" s="12"/>
      <c r="C34" s="61"/>
      <c r="D34" s="102"/>
      <c r="E34" s="12"/>
    </row>
    <row r="35" spans="2:5" x14ac:dyDescent="0.25">
      <c r="B35" s="12"/>
      <c r="C35" s="61">
        <v>3</v>
      </c>
      <c r="D35" s="102" t="s">
        <v>60</v>
      </c>
      <c r="E35" s="12"/>
    </row>
    <row r="36" spans="2:5" x14ac:dyDescent="0.25">
      <c r="B36" s="12"/>
      <c r="C36" s="61"/>
      <c r="D36" s="102"/>
      <c r="E36" s="12"/>
    </row>
    <row r="37" spans="2:5" x14ac:dyDescent="0.25">
      <c r="B37" s="12"/>
      <c r="C37" s="61">
        <v>4</v>
      </c>
      <c r="D37" s="102" t="s">
        <v>175</v>
      </c>
      <c r="E37" s="12"/>
    </row>
    <row r="38" spans="2:5" x14ac:dyDescent="0.25">
      <c r="B38" s="12"/>
      <c r="C38" s="61"/>
      <c r="D38" s="102"/>
      <c r="E38" s="12"/>
    </row>
    <row r="39" spans="2:5" x14ac:dyDescent="0.25">
      <c r="B39" s="12"/>
      <c r="C39" s="12"/>
      <c r="D39" s="84"/>
      <c r="E39" s="12"/>
    </row>
    <row r="40" spans="2:5" x14ac:dyDescent="0.25">
      <c r="B40" s="12"/>
      <c r="C40" s="31" t="s">
        <v>51</v>
      </c>
      <c r="D40" s="84"/>
      <c r="E40" s="12"/>
    </row>
    <row r="41" spans="2:5" ht="15" customHeight="1" x14ac:dyDescent="0.25">
      <c r="B41" s="12"/>
      <c r="C41" s="61">
        <v>1</v>
      </c>
      <c r="D41" s="102" t="s">
        <v>54</v>
      </c>
      <c r="E41" s="12"/>
    </row>
    <row r="42" spans="2:5" x14ac:dyDescent="0.25">
      <c r="B42" s="12"/>
      <c r="C42" s="61"/>
      <c r="D42" s="102"/>
      <c r="E42" s="12"/>
    </row>
    <row r="43" spans="2:5" x14ac:dyDescent="0.25">
      <c r="B43" s="12"/>
      <c r="C43" s="61"/>
      <c r="D43" s="102"/>
      <c r="E43" s="12"/>
    </row>
    <row r="44" spans="2:5" ht="15" customHeight="1" x14ac:dyDescent="0.25">
      <c r="B44" s="12"/>
      <c r="C44" s="61">
        <v>2</v>
      </c>
      <c r="D44" s="102" t="s">
        <v>58</v>
      </c>
      <c r="E44" s="12"/>
    </row>
    <row r="45" spans="2:5" x14ac:dyDescent="0.25">
      <c r="B45" s="12"/>
      <c r="C45" s="61"/>
      <c r="D45" s="102"/>
      <c r="E45" s="12"/>
    </row>
    <row r="46" spans="2:5" x14ac:dyDescent="0.25">
      <c r="B46" s="12"/>
      <c r="C46" s="61">
        <v>3</v>
      </c>
      <c r="D46" s="102" t="s">
        <v>175</v>
      </c>
      <c r="E46" s="12"/>
    </row>
    <row r="47" spans="2:5" x14ac:dyDescent="0.25">
      <c r="B47" s="12"/>
      <c r="C47" s="12"/>
      <c r="D47" s="102"/>
      <c r="E47" s="12"/>
    </row>
    <row r="48" spans="2:5" x14ac:dyDescent="0.25">
      <c r="B48" s="12"/>
      <c r="C48" s="12"/>
      <c r="D48" s="12"/>
      <c r="E48" s="12"/>
    </row>
  </sheetData>
  <sheetProtection algorithmName="SHA-512" hashValue="rXAd+SwCeEZrfMYO7AJPSVBX7xi16wNEf4ntXH1JHO2SPWj3SuDvse291msxFNwlt13XgspQFm9wBw6is1qSKA==" saltValue="IE3/snyVIxS5frCxmbl9Vw==" spinCount="100000" sheet="1" objects="1" scenarios="1"/>
  <protectedRanges>
    <protectedRange sqref="H10:K19" name="Bereich1" securityDescriptor="O:WDG:WDD:(A;;CC;;;WD)"/>
  </protectedRanges>
  <mergeCells count="22">
    <mergeCell ref="D15:D17"/>
    <mergeCell ref="D18:D19"/>
    <mergeCell ref="D20:D21"/>
    <mergeCell ref="D22:D25"/>
    <mergeCell ref="C4:D6"/>
    <mergeCell ref="C7:D8"/>
    <mergeCell ref="D11:D12"/>
    <mergeCell ref="D13:D14"/>
    <mergeCell ref="D41:D43"/>
    <mergeCell ref="D44:D45"/>
    <mergeCell ref="D46:D47"/>
    <mergeCell ref="D26:D27"/>
    <mergeCell ref="D30:D32"/>
    <mergeCell ref="D33:D34"/>
    <mergeCell ref="D35:D36"/>
    <mergeCell ref="D37:D38"/>
    <mergeCell ref="H21:H22"/>
    <mergeCell ref="H4:K5"/>
    <mergeCell ref="H7:H9"/>
    <mergeCell ref="I7:I9"/>
    <mergeCell ref="J7:J9"/>
    <mergeCell ref="K7:K9"/>
  </mergeCells>
  <phoneticPr fontId="5" type="noConversion"/>
  <pageMargins left="0.7" right="0.7" top="0.78740157499999996" bottom="0.78740157499999996"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4AEA098B-4EA7-4799-921A-676E0AE29500}">
          <x14:formula1>
            <xm:f>Dropdowns!$B$6:$B$12</xm:f>
          </x14:formula1>
          <xm:sqref>J10:J19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37DF1-CEFA-495B-A54B-227DC5EC26D1}">
  <dimension ref="A1:B21"/>
  <sheetViews>
    <sheetView workbookViewId="0">
      <selection activeCell="B13" sqref="B13"/>
    </sheetView>
  </sheetViews>
  <sheetFormatPr baseColWidth="10" defaultRowHeight="15" x14ac:dyDescent="0.25"/>
  <cols>
    <col min="2" max="2" width="31.42578125" bestFit="1" customWidth="1"/>
  </cols>
  <sheetData>
    <row r="1" spans="1:2" x14ac:dyDescent="0.25">
      <c r="A1" t="s">
        <v>10</v>
      </c>
    </row>
    <row r="2" spans="1:2" x14ac:dyDescent="0.25">
      <c r="A2" t="s">
        <v>15</v>
      </c>
    </row>
    <row r="3" spans="1:2" x14ac:dyDescent="0.25">
      <c r="A3" t="s">
        <v>16</v>
      </c>
    </row>
    <row r="4" spans="1:2" x14ac:dyDescent="0.25">
      <c r="A4" t="s">
        <v>17</v>
      </c>
    </row>
    <row r="6" spans="1:2" x14ac:dyDescent="0.25">
      <c r="A6" s="2" t="s">
        <v>11</v>
      </c>
      <c r="B6" t="s">
        <v>21</v>
      </c>
    </row>
    <row r="7" spans="1:2" x14ac:dyDescent="0.25">
      <c r="A7" s="2"/>
      <c r="B7" t="s">
        <v>22</v>
      </c>
    </row>
    <row r="8" spans="1:2" x14ac:dyDescent="0.25">
      <c r="A8" s="2"/>
      <c r="B8" t="s">
        <v>23</v>
      </c>
    </row>
    <row r="9" spans="1:2" x14ac:dyDescent="0.25">
      <c r="A9" s="2" t="s">
        <v>12</v>
      </c>
      <c r="B9" t="s">
        <v>24</v>
      </c>
    </row>
    <row r="10" spans="1:2" x14ac:dyDescent="0.25">
      <c r="A10" s="2"/>
      <c r="B10" t="s">
        <v>25</v>
      </c>
    </row>
    <row r="11" spans="1:2" x14ac:dyDescent="0.25">
      <c r="A11" s="2" t="s">
        <v>13</v>
      </c>
      <c r="B11" t="s">
        <v>26</v>
      </c>
    </row>
    <row r="12" spans="1:2" x14ac:dyDescent="0.25">
      <c r="A12" s="2"/>
      <c r="B12" t="s">
        <v>72</v>
      </c>
    </row>
    <row r="14" spans="1:2" x14ac:dyDescent="0.25">
      <c r="A14" t="s">
        <v>33</v>
      </c>
    </row>
    <row r="15" spans="1:2" x14ac:dyDescent="0.25">
      <c r="A15" t="s">
        <v>34</v>
      </c>
    </row>
    <row r="16" spans="1:2" x14ac:dyDescent="0.25">
      <c r="A16" t="s">
        <v>35</v>
      </c>
    </row>
    <row r="17" spans="1:1" x14ac:dyDescent="0.25">
      <c r="A17" t="s">
        <v>36</v>
      </c>
    </row>
    <row r="18" spans="1:1" x14ac:dyDescent="0.25">
      <c r="A18" t="s">
        <v>37</v>
      </c>
    </row>
    <row r="19" spans="1:1" x14ac:dyDescent="0.25">
      <c r="A19" t="s">
        <v>38</v>
      </c>
    </row>
    <row r="20" spans="1:1" x14ac:dyDescent="0.25">
      <c r="A20" t="s">
        <v>39</v>
      </c>
    </row>
    <row r="21" spans="1:1" x14ac:dyDescent="0.25">
      <c r="A21" t="s">
        <v>40</v>
      </c>
    </row>
  </sheetData>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C5F35-8E23-4ABE-895A-9B691AD63430}">
  <dimension ref="A1:I4"/>
  <sheetViews>
    <sheetView workbookViewId="0">
      <selection activeCell="D12" sqref="D12"/>
    </sheetView>
  </sheetViews>
  <sheetFormatPr baseColWidth="10" defaultRowHeight="15" x14ac:dyDescent="0.25"/>
  <sheetData>
    <row r="1" spans="1:9" x14ac:dyDescent="0.25">
      <c r="A1" t="b">
        <f>IF(AND(Übersicht!F6&gt;0,Übersicht!M6&gt;=38.5),TRUE,IF(Übersicht!F6=0,TRUE,FALSE))</f>
        <v>1</v>
      </c>
      <c r="C1" t="str">
        <f>IF(AND($A$1=TRUE,$A$2=TRUE,$A$3=TRUE,$A$4=TRUE),"Bestens!","Achtung!")</f>
        <v>Bestens!</v>
      </c>
      <c r="E1" t="str">
        <f>IF(AND($A$1=TRUE,$A$2=TRUE,$A$3=TRUE,$A$4=TRUE),"Bestens!","Achtung!")</f>
        <v>Bestens!</v>
      </c>
    </row>
    <row r="2" spans="1:9" x14ac:dyDescent="0.25">
      <c r="A2" t="b">
        <f>IF(AND(Übersicht!F8&gt;0,Übersicht!M8&gt;=10),TRUE,IF(Übersicht!F8=0,TRUE,FALSE))</f>
        <v>1</v>
      </c>
      <c r="C2" s="161" t="str">
        <f>IF(AND($A$1=TRUE,$A$2=TRUE,$A$3=TRUE,$A$4=TRUE),"Auf Basis der derzeitigen Angaben erreichen Sie alle gesetzlichen Quoten.","Auf Basis der derzeitigen Angaben erreichen Sie nicht alle gesetzlichen Quoten.")</f>
        <v>Auf Basis der derzeitigen Angaben erreichen Sie alle gesetzlichen Quoten.</v>
      </c>
      <c r="D2" s="161"/>
      <c r="E2" s="161"/>
      <c r="F2" s="161"/>
      <c r="G2" s="161"/>
      <c r="H2" s="161"/>
      <c r="I2" s="161"/>
    </row>
    <row r="3" spans="1:9" ht="15" customHeight="1" x14ac:dyDescent="0.25">
      <c r="A3" t="b">
        <f>IF(AND(Übersicht!F10&gt;0,Übersicht!M10&gt;=45),TRUE,IF(Übersicht!F10=0,TRUE,FALSE))</f>
        <v>1</v>
      </c>
      <c r="C3" s="162" t="str">
        <f>IF(AND($A$1=TRUE,$A$2=TRUE,$A$3=TRUE,$A$4=TRUE),"Wussten Sie, dass Sie andere Auftraggeber bei der Quotenerreichung unterstützen und selbst davon profitieren können?","Die Nichterfüllung kann zu Geldbußen von bis zu 225.000 Euro pro Fahrzeug, das zur Erreichung der Quote notwendig wäre, führen.")</f>
        <v>Wussten Sie, dass Sie andere Auftraggeber bei der Quotenerreichung unterstützen und selbst davon profitieren können?</v>
      </c>
      <c r="D3" s="162"/>
      <c r="E3" s="162"/>
      <c r="F3" s="162"/>
      <c r="G3" s="162"/>
      <c r="H3" s="162"/>
      <c r="I3" s="1"/>
    </row>
    <row r="4" spans="1:9" x14ac:dyDescent="0.25">
      <c r="A4" t="b">
        <f>IF(AND(Übersicht!F10&gt;0,Übersicht!M12&gt;=22.5),TRUE,IF(Übersicht!F10=0,TRUE,FALSE))</f>
        <v>1</v>
      </c>
      <c r="C4" s="162"/>
      <c r="D4" s="162"/>
      <c r="E4" s="162"/>
      <c r="F4" s="162"/>
      <c r="G4" s="162"/>
      <c r="H4" s="162"/>
      <c r="I4" s="1"/>
    </row>
  </sheetData>
  <mergeCells count="2">
    <mergeCell ref="C2:I2"/>
    <mergeCell ref="C3:H4"/>
  </mergeCells>
  <conditionalFormatting sqref="C1">
    <cfRule type="containsText" dxfId="7" priority="5" operator="containsText" text="Achtung">
      <formula>NOT(ISERROR(SEARCH("Achtung",C1)))</formula>
    </cfRule>
    <cfRule type="containsText" dxfId="6" priority="6" operator="containsText" text="Bestens">
      <formula>NOT(ISERROR(SEARCH("Bestens",C1)))</formula>
    </cfRule>
  </conditionalFormatting>
  <conditionalFormatting sqref="C2">
    <cfRule type="containsText" dxfId="5" priority="7" operator="containsText" text="erreichen Sie alle">
      <formula>NOT(ISERROR(SEARCH("erreichen Sie alle",C2)))</formula>
    </cfRule>
    <cfRule type="containsText" dxfId="4" priority="8" operator="containsText" text="erreichen Sie nicht alle">
      <formula>NOT(ISERROR(SEARCH("erreichen Sie nicht alle",C2)))</formula>
    </cfRule>
  </conditionalFormatting>
  <conditionalFormatting sqref="C3">
    <cfRule type="containsText" dxfId="3" priority="3" operator="containsText" text="Nichterfüllung">
      <formula>NOT(ISERROR(SEARCH("Nichterfüllung",C3)))</formula>
    </cfRule>
    <cfRule type="containsText" dxfId="2" priority="4" operator="containsText" text="Auftraggeber">
      <formula>NOT(ISERROR(SEARCH("Auftraggeber",C3)))</formula>
    </cfRule>
  </conditionalFormatting>
  <conditionalFormatting sqref="E1">
    <cfRule type="beginsWith" dxfId="1" priority="1" operator="beginsWith" text="Achtung!">
      <formula>LEFT(E1,LEN("Achtung!"))="Achtung!"</formula>
    </cfRule>
    <cfRule type="beginsWith" dxfId="0" priority="2" operator="beginsWith" text="Bestens!">
      <formula>LEFT(E1,LEN("Bestens!"))="Bestens!"</formula>
    </cfRule>
  </conditionalFormatting>
  <pageMargins left="0.7" right="0.7" top="0.78740157499999996" bottom="0.78740157499999996" header="0.3" footer="0.3"/>
</worksheet>
</file>

<file path=docMetadata/LabelInfo.xml><?xml version="1.0" encoding="utf-8"?>
<clbl:labelList xmlns:clbl="http://schemas.microsoft.com/office/2020/mipLabelMetadata">
  <clbl:label id="{0cda0c22-3e77-43b9-8faf-0bad2baf7893}" enabled="1" method="Standard" siteId="{085c0b65-6a84-4006-851e-5faa7ec5367e}"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Verwendungshinweise</vt:lpstr>
      <vt:lpstr>Allgemeine Informationen</vt:lpstr>
      <vt:lpstr>Übersicht</vt:lpstr>
      <vt:lpstr>Kauf, Leasing, etc</vt:lpstr>
      <vt:lpstr>ÖPV</vt:lpstr>
      <vt:lpstr>Spezielle DL</vt:lpstr>
      <vt:lpstr>Nachrüstung</vt:lpstr>
      <vt:lpstr>Dropdowns</vt:lpstr>
      <vt:lpstr>Logik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Kromer Florian (HOLDING)</dc:creator>
  <cp:lastModifiedBy>Lukas Stattin</cp:lastModifiedBy>
  <dcterms:created xsi:type="dcterms:W3CDTF">2015-06-05T18:19:34Z</dcterms:created>
  <dcterms:modified xsi:type="dcterms:W3CDTF">2025-05-06T13:39:39Z</dcterms:modified>
</cp:coreProperties>
</file>